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DUb课题数据投文章专用\DUb Raw data\"/>
    </mc:Choice>
  </mc:AlternateContent>
  <xr:revisionPtr revIDLastSave="0" documentId="13_ncr:1_{452BCE2F-5E1B-4143-A162-5C5AA7F43775}" xr6:coauthVersionLast="47" xr6:coauthVersionMax="47" xr10:uidLastSave="{00000000-0000-0000-0000-000000000000}"/>
  <bookViews>
    <workbookView xWindow="-110" yWindow="-110" windowWidth="19420" windowHeight="10420" firstSheet="3" activeTab="4" xr2:uid="{00000000-000D-0000-FFFF-FFFF00000000}"/>
  </bookViews>
  <sheets>
    <sheet name="Figure 1A-tumor volume - raw da" sheetId="1" r:id="rId1"/>
    <sheet name="Figure 1B tumor weight - raw da" sheetId="2" r:id="rId2"/>
    <sheet name="Figure 1C CT26-Ki67 Raw data" sheetId="3" r:id="rId3"/>
    <sheet name="Figure 2A-tumor volume-raw data" sheetId="4" r:id="rId4"/>
    <sheet name="Figure 2B tumor weight - raw da" sheetId="5" r:id="rId5"/>
    <sheet name="Figure 2C PDX-Ki67 Raw dat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BY22" i="4"/>
  <c r="BU22" i="4"/>
  <c r="BQ22" i="4"/>
  <c r="BM22" i="4"/>
  <c r="BI22" i="4"/>
  <c r="BE22" i="4"/>
  <c r="BA22" i="4"/>
  <c r="AW22" i="4"/>
  <c r="AS22" i="4"/>
  <c r="AO22" i="4"/>
  <c r="AK22" i="4"/>
  <c r="AG22" i="4"/>
  <c r="AC22" i="4"/>
  <c r="Y22" i="4"/>
  <c r="Q22" i="4"/>
  <c r="M22" i="4"/>
  <c r="BY21" i="4"/>
  <c r="BU21" i="4"/>
  <c r="BQ21" i="4"/>
  <c r="BM21" i="4"/>
  <c r="BI21" i="4"/>
  <c r="BE21" i="4"/>
  <c r="BA21" i="4"/>
  <c r="AW21" i="4"/>
  <c r="AS21" i="4"/>
  <c r="AO21" i="4"/>
  <c r="AK21" i="4"/>
  <c r="AG21" i="4"/>
  <c r="AC21" i="4"/>
  <c r="Y21" i="4"/>
  <c r="Q21" i="4"/>
  <c r="M21" i="4"/>
  <c r="E21" i="4"/>
  <c r="BY20" i="4"/>
  <c r="BU20" i="4"/>
  <c r="BQ20" i="4"/>
  <c r="BM20" i="4"/>
  <c r="BI20" i="4"/>
  <c r="BE20" i="4"/>
  <c r="BA20" i="4"/>
  <c r="AW20" i="4"/>
  <c r="AS20" i="4"/>
  <c r="AO20" i="4"/>
  <c r="AK20" i="4"/>
  <c r="AG20" i="4"/>
  <c r="AC20" i="4"/>
  <c r="Y20" i="4"/>
  <c r="Q20" i="4"/>
  <c r="M20" i="4"/>
  <c r="E20" i="4"/>
  <c r="BY19" i="4"/>
  <c r="BU19" i="4"/>
  <c r="BQ19" i="4"/>
  <c r="BM19" i="4"/>
  <c r="BI19" i="4"/>
  <c r="BE19" i="4"/>
  <c r="BA19" i="4"/>
  <c r="AW19" i="4"/>
  <c r="AS19" i="4"/>
  <c r="AO19" i="4"/>
  <c r="AK19" i="4"/>
  <c r="AG19" i="4"/>
  <c r="AC19" i="4"/>
  <c r="Y19" i="4"/>
  <c r="Q19" i="4"/>
  <c r="M19" i="4"/>
  <c r="E19" i="4"/>
  <c r="BY18" i="4"/>
  <c r="BU18" i="4"/>
  <c r="BQ18" i="4"/>
  <c r="BM18" i="4"/>
  <c r="BI18" i="4"/>
  <c r="BE18" i="4"/>
  <c r="BA18" i="4"/>
  <c r="AW18" i="4"/>
  <c r="AS18" i="4"/>
  <c r="AO18" i="4"/>
  <c r="AK18" i="4"/>
  <c r="AG18" i="4"/>
  <c r="AC18" i="4"/>
  <c r="Y18" i="4"/>
  <c r="Q18" i="4"/>
  <c r="M18" i="4"/>
  <c r="E18" i="4"/>
  <c r="BY17" i="4"/>
  <c r="BU17" i="4"/>
  <c r="BQ17" i="4"/>
  <c r="BM17" i="4"/>
  <c r="BI17" i="4"/>
  <c r="BE17" i="4"/>
  <c r="BA17" i="4"/>
  <c r="AW17" i="4"/>
  <c r="AS17" i="4"/>
  <c r="AO17" i="4"/>
  <c r="AK17" i="4"/>
  <c r="AG17" i="4"/>
  <c r="AC17" i="4"/>
  <c r="Y17" i="4"/>
  <c r="Q17" i="4"/>
  <c r="M17" i="4"/>
  <c r="E17" i="4"/>
  <c r="BY12" i="4"/>
  <c r="BU12" i="4"/>
  <c r="BQ12" i="4"/>
  <c r="BM12" i="4"/>
  <c r="BI12" i="4"/>
  <c r="BE12" i="4"/>
  <c r="BA12" i="4"/>
  <c r="AW12" i="4"/>
  <c r="AS12" i="4"/>
  <c r="AO12" i="4"/>
  <c r="AK12" i="4"/>
  <c r="AG12" i="4"/>
  <c r="AC12" i="4"/>
  <c r="Y12" i="4"/>
  <c r="U12" i="4"/>
  <c r="Q12" i="4"/>
  <c r="M12" i="4"/>
  <c r="I12" i="4"/>
  <c r="E12" i="4"/>
  <c r="BY11" i="4"/>
  <c r="BU11" i="4"/>
  <c r="BQ11" i="4"/>
  <c r="BM11" i="4"/>
  <c r="BI11" i="4"/>
  <c r="BE11" i="4"/>
  <c r="BA11" i="4"/>
  <c r="AW11" i="4"/>
  <c r="AS11" i="4"/>
  <c r="AO11" i="4"/>
  <c r="AK11" i="4"/>
  <c r="AG11" i="4"/>
  <c r="AC11" i="4"/>
  <c r="Y11" i="4"/>
  <c r="U11" i="4"/>
  <c r="Q11" i="4"/>
  <c r="M11" i="4"/>
  <c r="I11" i="4"/>
  <c r="E11" i="4"/>
  <c r="BY10" i="4"/>
  <c r="BU10" i="4"/>
  <c r="BQ10" i="4"/>
  <c r="BM10" i="4"/>
  <c r="BI10" i="4"/>
  <c r="BE10" i="4"/>
  <c r="BA10" i="4"/>
  <c r="AW10" i="4"/>
  <c r="AS10" i="4"/>
  <c r="AO10" i="4"/>
  <c r="AK10" i="4"/>
  <c r="AG10" i="4"/>
  <c r="AC10" i="4"/>
  <c r="Y10" i="4"/>
  <c r="U10" i="4"/>
  <c r="Q10" i="4"/>
  <c r="M10" i="4"/>
  <c r="I10" i="4"/>
  <c r="E10" i="4"/>
  <c r="BY9" i="4"/>
  <c r="BU9" i="4"/>
  <c r="BQ9" i="4"/>
  <c r="BM9" i="4"/>
  <c r="BI9" i="4"/>
  <c r="BE9" i="4"/>
  <c r="BA9" i="4"/>
  <c r="AW9" i="4"/>
  <c r="AS9" i="4"/>
  <c r="AO9" i="4"/>
  <c r="AK9" i="4"/>
  <c r="AG9" i="4"/>
  <c r="AC9" i="4"/>
  <c r="Y9" i="4"/>
  <c r="U9" i="4"/>
  <c r="Q9" i="4"/>
  <c r="M9" i="4"/>
  <c r="I9" i="4"/>
  <c r="E9" i="4"/>
  <c r="BY8" i="4"/>
  <c r="BU8" i="4"/>
  <c r="BQ8" i="4"/>
  <c r="BM8" i="4"/>
  <c r="BI8" i="4"/>
  <c r="BE8" i="4"/>
  <c r="BA8" i="4"/>
  <c r="AW8" i="4"/>
  <c r="AS8" i="4"/>
  <c r="AO8" i="4"/>
  <c r="AK8" i="4"/>
  <c r="AG8" i="4"/>
  <c r="AC8" i="4"/>
  <c r="Y8" i="4"/>
  <c r="U8" i="4"/>
  <c r="Q8" i="4"/>
  <c r="M8" i="4"/>
  <c r="I8" i="4"/>
  <c r="E8" i="4"/>
  <c r="BY7" i="4"/>
  <c r="BU7" i="4"/>
  <c r="BQ7" i="4"/>
  <c r="BM7" i="4"/>
  <c r="BI7" i="4"/>
  <c r="BE7" i="4"/>
  <c r="BA7" i="4"/>
  <c r="AW7" i="4"/>
  <c r="AS7" i="4"/>
  <c r="AO7" i="4"/>
  <c r="AK7" i="4"/>
  <c r="AG7" i="4"/>
  <c r="AC7" i="4"/>
  <c r="Y7" i="4"/>
  <c r="U7" i="4"/>
  <c r="Q7" i="4"/>
  <c r="M7" i="4"/>
  <c r="I7" i="4"/>
  <c r="E7" i="4"/>
  <c r="E13" i="4" s="1"/>
  <c r="D72" i="1"/>
  <c r="D71" i="1"/>
  <c r="I70" i="1"/>
  <c r="D70" i="1"/>
  <c r="I69" i="1"/>
  <c r="D69" i="1"/>
  <c r="I68" i="1"/>
  <c r="D68" i="1"/>
  <c r="I67" i="1"/>
  <c r="D67" i="1"/>
  <c r="I66" i="1"/>
  <c r="D66" i="1"/>
  <c r="I65" i="1"/>
  <c r="D65" i="1"/>
  <c r="I64" i="1"/>
  <c r="D64" i="1"/>
  <c r="D60" i="1"/>
  <c r="I59" i="1"/>
  <c r="D59" i="1"/>
  <c r="I58" i="1"/>
  <c r="D58" i="1"/>
  <c r="I57" i="1"/>
  <c r="D57" i="1"/>
  <c r="I56" i="1"/>
  <c r="D56" i="1"/>
  <c r="I55" i="1"/>
  <c r="D55" i="1"/>
  <c r="I54" i="1"/>
  <c r="D54" i="1"/>
  <c r="I53" i="1"/>
  <c r="D53" i="1"/>
  <c r="I52" i="1"/>
  <c r="D52" i="1"/>
  <c r="I47" i="1"/>
  <c r="D47" i="1"/>
  <c r="I46" i="1"/>
  <c r="D46" i="1"/>
  <c r="I45" i="1"/>
  <c r="D45" i="1"/>
  <c r="I44" i="1"/>
  <c r="D44" i="1"/>
  <c r="I43" i="1"/>
  <c r="D43" i="1"/>
  <c r="I42" i="1"/>
  <c r="D42" i="1"/>
  <c r="I41" i="1"/>
  <c r="D41" i="1"/>
  <c r="I40" i="1"/>
  <c r="D40" i="1"/>
  <c r="I35" i="1"/>
  <c r="I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1" i="1"/>
  <c r="I10" i="1"/>
  <c r="D10" i="1"/>
  <c r="I9" i="1"/>
  <c r="D9" i="1"/>
  <c r="I8" i="1"/>
  <c r="D8" i="1"/>
  <c r="I7" i="1"/>
  <c r="D7" i="1"/>
  <c r="I6" i="1"/>
  <c r="D6" i="1"/>
  <c r="I5" i="1"/>
  <c r="D5" i="1"/>
  <c r="K15" i="6"/>
  <c r="L15" i="6" s="1"/>
  <c r="D15" i="6"/>
  <c r="E15" i="6" s="1"/>
  <c r="K14" i="6"/>
  <c r="L14" i="6" s="1"/>
  <c r="D14" i="6"/>
  <c r="E14" i="6" s="1"/>
  <c r="K13" i="6"/>
  <c r="L13" i="6" s="1"/>
  <c r="D13" i="6"/>
  <c r="E13" i="6" s="1"/>
  <c r="K12" i="6"/>
  <c r="L12" i="6" s="1"/>
  <c r="D12" i="6"/>
  <c r="E12" i="6" s="1"/>
  <c r="K10" i="6"/>
  <c r="L10" i="6" s="1"/>
  <c r="D10" i="6"/>
  <c r="E10" i="6" s="1"/>
  <c r="K9" i="6"/>
  <c r="L9" i="6" s="1"/>
  <c r="D9" i="6"/>
  <c r="E9" i="6" s="1"/>
  <c r="K8" i="6"/>
  <c r="L8" i="6" s="1"/>
  <c r="D8" i="6"/>
  <c r="E8" i="6" s="1"/>
  <c r="K7" i="6"/>
  <c r="L7" i="6" s="1"/>
  <c r="D7" i="6"/>
  <c r="E7" i="6" s="1"/>
  <c r="K5" i="6"/>
  <c r="L5" i="6" s="1"/>
  <c r="D5" i="6"/>
  <c r="E5" i="6" s="1"/>
  <c r="K4" i="6"/>
  <c r="L4" i="6" s="1"/>
  <c r="D4" i="6"/>
  <c r="E4" i="6" s="1"/>
  <c r="K3" i="6"/>
  <c r="L3" i="6" s="1"/>
  <c r="D3" i="6"/>
  <c r="E3" i="6" s="1"/>
  <c r="K2" i="6"/>
  <c r="L2" i="6" s="1"/>
  <c r="D2" i="6"/>
  <c r="E2" i="6" s="1"/>
  <c r="D55" i="3"/>
  <c r="D54" i="3"/>
  <c r="D53" i="3"/>
  <c r="D52" i="3"/>
  <c r="D51" i="3"/>
  <c r="D49" i="3"/>
  <c r="I48" i="3"/>
  <c r="D48" i="3"/>
  <c r="I47" i="3"/>
  <c r="D47" i="3"/>
  <c r="I46" i="3"/>
  <c r="D46" i="3"/>
  <c r="I45" i="3"/>
  <c r="D45" i="3"/>
  <c r="I44" i="3"/>
  <c r="D44" i="3"/>
  <c r="D43" i="3"/>
  <c r="I42" i="3"/>
  <c r="I41" i="3"/>
  <c r="D41" i="3"/>
  <c r="I40" i="3"/>
  <c r="D40" i="3"/>
  <c r="I39" i="3"/>
  <c r="D39" i="3"/>
  <c r="I38" i="3"/>
  <c r="D38" i="3"/>
  <c r="I37" i="3"/>
  <c r="D37" i="3"/>
  <c r="D36" i="3"/>
  <c r="I35" i="3"/>
  <c r="I34" i="3"/>
  <c r="D34" i="3"/>
  <c r="I33" i="3"/>
  <c r="D33" i="3"/>
  <c r="I32" i="3"/>
  <c r="D32" i="3"/>
  <c r="I31" i="3"/>
  <c r="D31" i="3"/>
  <c r="I30" i="3"/>
  <c r="D30" i="3"/>
  <c r="I28" i="3"/>
  <c r="D28" i="3"/>
  <c r="I27" i="3"/>
  <c r="D27" i="3"/>
  <c r="I26" i="3"/>
  <c r="D26" i="3"/>
  <c r="I25" i="3"/>
  <c r="D25" i="3"/>
  <c r="I24" i="3"/>
  <c r="D24" i="3"/>
  <c r="I23" i="3"/>
  <c r="D23" i="3"/>
  <c r="I22" i="3"/>
  <c r="D21" i="3"/>
  <c r="I20" i="3"/>
  <c r="D20" i="3"/>
  <c r="I19" i="3"/>
  <c r="D19" i="3"/>
  <c r="I18" i="3"/>
  <c r="D18" i="3"/>
  <c r="I17" i="3"/>
  <c r="D17" i="3"/>
  <c r="I16" i="3"/>
  <c r="D16" i="3"/>
  <c r="I15" i="3"/>
  <c r="D14" i="3"/>
  <c r="I13" i="3"/>
  <c r="D13" i="3"/>
  <c r="I12" i="3"/>
  <c r="D12" i="3"/>
  <c r="I11" i="3"/>
  <c r="D11" i="3"/>
  <c r="I10" i="3"/>
  <c r="D10" i="3"/>
  <c r="I9" i="3"/>
  <c r="D9" i="3"/>
  <c r="I8" i="3"/>
  <c r="D8" i="3"/>
  <c r="D7" i="3"/>
  <c r="I6" i="3"/>
  <c r="D6" i="3"/>
  <c r="I5" i="3"/>
  <c r="D5" i="3"/>
  <c r="I4" i="3"/>
  <c r="D4" i="3"/>
  <c r="I3" i="3"/>
  <c r="D3" i="3"/>
  <c r="I2" i="3"/>
  <c r="D2" i="3"/>
</calcChain>
</file>

<file path=xl/sharedStrings.xml><?xml version="1.0" encoding="utf-8"?>
<sst xmlns="http://schemas.openxmlformats.org/spreadsheetml/2006/main" count="281" uniqueCount="190">
  <si>
    <t>DMSO-CT26</t>
  </si>
  <si>
    <t>Ki67+</t>
  </si>
  <si>
    <t>all</t>
  </si>
  <si>
    <t>ki67+(%)</t>
  </si>
  <si>
    <t>DUb-CT26</t>
  </si>
  <si>
    <t>1#1</t>
  </si>
  <si>
    <t>1#2</t>
  </si>
  <si>
    <t>1#3</t>
  </si>
  <si>
    <t>1#4</t>
  </si>
  <si>
    <t>1#5</t>
  </si>
  <si>
    <t>1#6</t>
  </si>
  <si>
    <t>1#7</t>
  </si>
  <si>
    <t>2#1</t>
  </si>
  <si>
    <t>1#8</t>
  </si>
  <si>
    <t>2#2</t>
  </si>
  <si>
    <t>1#9</t>
  </si>
  <si>
    <t>2#3</t>
  </si>
  <si>
    <t>1#10</t>
  </si>
  <si>
    <t>2#4</t>
  </si>
  <si>
    <t>1#11</t>
  </si>
  <si>
    <t>2#5</t>
  </si>
  <si>
    <t>1#12</t>
  </si>
  <si>
    <t>2#6</t>
  </si>
  <si>
    <t>1#13</t>
  </si>
  <si>
    <t>3#1</t>
  </si>
  <si>
    <t>3#2</t>
  </si>
  <si>
    <t>3#3</t>
  </si>
  <si>
    <t>3#4</t>
  </si>
  <si>
    <t>3#5</t>
  </si>
  <si>
    <t>3#6</t>
  </si>
  <si>
    <t>4#1</t>
  </si>
  <si>
    <t>4#2</t>
  </si>
  <si>
    <t>4#3</t>
  </si>
  <si>
    <t>4#4</t>
  </si>
  <si>
    <t>4#5</t>
  </si>
  <si>
    <t>4#6</t>
  </si>
  <si>
    <t>4#7</t>
  </si>
  <si>
    <t>7#1</t>
  </si>
  <si>
    <t>7#2</t>
  </si>
  <si>
    <t>7#3</t>
  </si>
  <si>
    <t>7#4</t>
  </si>
  <si>
    <t>7#5</t>
  </si>
  <si>
    <t>7#6</t>
  </si>
  <si>
    <t>5#1</t>
  </si>
  <si>
    <t>5#2</t>
  </si>
  <si>
    <t>8#1</t>
  </si>
  <si>
    <t>5#3</t>
  </si>
  <si>
    <t>8#2</t>
  </si>
  <si>
    <t>5#4</t>
  </si>
  <si>
    <t>8#3</t>
  </si>
  <si>
    <t>5#5</t>
  </si>
  <si>
    <t>8#4</t>
  </si>
  <si>
    <t>5#6</t>
  </si>
  <si>
    <t>8#5</t>
  </si>
  <si>
    <t>8#6</t>
  </si>
  <si>
    <t>6#1</t>
  </si>
  <si>
    <t>6#2</t>
  </si>
  <si>
    <t>9#1</t>
  </si>
  <si>
    <t>6#3</t>
  </si>
  <si>
    <t>9#2</t>
  </si>
  <si>
    <t>6#4</t>
  </si>
  <si>
    <t>9#3</t>
  </si>
  <si>
    <t>6#5</t>
  </si>
  <si>
    <t>9#4</t>
  </si>
  <si>
    <t>6#6</t>
  </si>
  <si>
    <t>9#5</t>
  </si>
  <si>
    <t>6#7</t>
  </si>
  <si>
    <t>DMSO</t>
    <phoneticPr fontId="4" type="noConversion"/>
  </si>
  <si>
    <t>ki67+</t>
    <phoneticPr fontId="4" type="noConversion"/>
  </si>
  <si>
    <t>all</t>
    <phoneticPr fontId="4" type="noConversion"/>
  </si>
  <si>
    <t>ki67+(%)</t>
    <phoneticPr fontId="4" type="noConversion"/>
  </si>
  <si>
    <t>DUb</t>
    <phoneticPr fontId="4" type="noConversion"/>
  </si>
  <si>
    <t>1#-1</t>
    <phoneticPr fontId="4" type="noConversion"/>
  </si>
  <si>
    <t>1#-2</t>
  </si>
  <si>
    <t>1#-3</t>
    <phoneticPr fontId="4" type="noConversion"/>
  </si>
  <si>
    <t>1#-3</t>
  </si>
  <si>
    <t>1#-4</t>
  </si>
  <si>
    <t>1#-7</t>
    <phoneticPr fontId="4" type="noConversion"/>
  </si>
  <si>
    <t>4#-15</t>
    <phoneticPr fontId="4" type="noConversion"/>
  </si>
  <si>
    <t>4#-1</t>
    <phoneticPr fontId="4" type="noConversion"/>
  </si>
  <si>
    <t>4#-14</t>
    <phoneticPr fontId="4" type="noConversion"/>
  </si>
  <si>
    <t>4#-3</t>
    <phoneticPr fontId="4" type="noConversion"/>
  </si>
  <si>
    <t>4#-4</t>
    <phoneticPr fontId="4" type="noConversion"/>
  </si>
  <si>
    <t>4#-7</t>
    <phoneticPr fontId="4" type="noConversion"/>
  </si>
  <si>
    <t>4#-12</t>
    <phoneticPr fontId="4" type="noConversion"/>
  </si>
  <si>
    <t>5#-2</t>
    <phoneticPr fontId="4" type="noConversion"/>
  </si>
  <si>
    <t>5#-1</t>
    <phoneticPr fontId="4" type="noConversion"/>
  </si>
  <si>
    <t>5#-3</t>
  </si>
  <si>
    <t>5#-3</t>
    <phoneticPr fontId="4" type="noConversion"/>
  </si>
  <si>
    <t>5#-16</t>
    <phoneticPr fontId="4" type="noConversion"/>
  </si>
  <si>
    <t>5#-5</t>
    <phoneticPr fontId="4" type="noConversion"/>
  </si>
  <si>
    <t>5#-14</t>
    <phoneticPr fontId="4" type="noConversion"/>
  </si>
  <si>
    <t>5#-8</t>
    <phoneticPr fontId="4" type="noConversion"/>
  </si>
  <si>
    <t>2 days after treatment</t>
    <phoneticPr fontId="6" type="noConversion"/>
  </si>
  <si>
    <r>
      <t>2</t>
    </r>
    <r>
      <rPr>
        <sz val="12"/>
        <rFont val="宋体"/>
        <charset val="134"/>
      </rPr>
      <t xml:space="preserve"> days </t>
    </r>
    <phoneticPr fontId="6" type="noConversion"/>
  </si>
  <si>
    <r>
      <t>DUb</t>
    </r>
    <r>
      <rPr>
        <sz val="12"/>
        <rFont val="宋体"/>
        <charset val="134"/>
      </rPr>
      <t xml:space="preserve"> group</t>
    </r>
    <phoneticPr fontId="6" type="noConversion"/>
  </si>
  <si>
    <t>Long diameter</t>
  </si>
  <si>
    <t>Short diameter</t>
  </si>
  <si>
    <t>Volume</t>
  </si>
  <si>
    <r>
      <t>DMSO</t>
    </r>
    <r>
      <rPr>
        <sz val="12"/>
        <rFont val="宋体"/>
        <charset val="134"/>
      </rPr>
      <t xml:space="preserve"> group</t>
    </r>
    <phoneticPr fontId="6" type="noConversion"/>
  </si>
  <si>
    <t>4 days after treatment</t>
    <phoneticPr fontId="6" type="noConversion"/>
  </si>
  <si>
    <t>6 days after treatment</t>
    <phoneticPr fontId="6" type="noConversion"/>
  </si>
  <si>
    <t>8 days after treatment</t>
    <phoneticPr fontId="6" type="noConversion"/>
  </si>
  <si>
    <t>10 days after treatment</t>
    <phoneticPr fontId="6" type="noConversion"/>
  </si>
  <si>
    <t>12 days after treatment</t>
    <phoneticPr fontId="6" type="noConversion"/>
  </si>
  <si>
    <t>tumor weight (g)</t>
    <phoneticPr fontId="6" type="noConversion"/>
  </si>
  <si>
    <t>DMSO group</t>
    <phoneticPr fontId="6" type="noConversion"/>
  </si>
  <si>
    <t>DUb group</t>
    <phoneticPr fontId="6" type="noConversion"/>
  </si>
  <si>
    <r>
      <t>54</t>
    </r>
    <r>
      <rPr>
        <sz val="12"/>
        <rFont val="宋体"/>
        <charset val="134"/>
      </rPr>
      <t xml:space="preserve"> days</t>
    </r>
    <phoneticPr fontId="6" type="noConversion"/>
  </si>
  <si>
    <r>
      <t>51</t>
    </r>
    <r>
      <rPr>
        <sz val="12"/>
        <rFont val="宋体"/>
        <charset val="134"/>
      </rPr>
      <t>days</t>
    </r>
    <phoneticPr fontId="6" type="noConversion"/>
  </si>
  <si>
    <r>
      <t>4</t>
    </r>
    <r>
      <rPr>
        <sz val="11"/>
        <color theme="1"/>
        <rFont val="等线"/>
        <family val="2"/>
        <scheme val="minor"/>
      </rPr>
      <t>8</t>
    </r>
    <r>
      <rPr>
        <sz val="12"/>
        <rFont val="宋体"/>
        <charset val="134"/>
      </rPr>
      <t>days</t>
    </r>
    <phoneticPr fontId="6" type="noConversion"/>
  </si>
  <si>
    <r>
      <t>4</t>
    </r>
    <r>
      <rPr>
        <sz val="11"/>
        <color theme="1"/>
        <rFont val="等线"/>
        <family val="2"/>
        <scheme val="minor"/>
      </rPr>
      <t>5</t>
    </r>
    <r>
      <rPr>
        <sz val="12"/>
        <rFont val="宋体"/>
        <charset val="134"/>
      </rPr>
      <t>days</t>
    </r>
    <phoneticPr fontId="6" type="noConversion"/>
  </si>
  <si>
    <r>
      <t>4</t>
    </r>
    <r>
      <rPr>
        <sz val="11"/>
        <color theme="1"/>
        <rFont val="等线"/>
        <family val="2"/>
        <scheme val="minor"/>
      </rPr>
      <t>2</t>
    </r>
    <r>
      <rPr>
        <sz val="12"/>
        <rFont val="宋体"/>
        <charset val="134"/>
      </rPr>
      <t xml:space="preserve"> days</t>
    </r>
    <phoneticPr fontId="6" type="noConversion"/>
  </si>
  <si>
    <r>
      <t>39</t>
    </r>
    <r>
      <rPr>
        <sz val="12"/>
        <rFont val="宋体"/>
        <charset val="134"/>
      </rPr>
      <t>days</t>
    </r>
    <phoneticPr fontId="6" type="noConversion"/>
  </si>
  <si>
    <r>
      <t>3</t>
    </r>
    <r>
      <rPr>
        <sz val="11"/>
        <color theme="1"/>
        <rFont val="等线"/>
        <family val="2"/>
        <scheme val="minor"/>
      </rPr>
      <t>6</t>
    </r>
    <r>
      <rPr>
        <sz val="12"/>
        <rFont val="宋体"/>
        <charset val="134"/>
      </rPr>
      <t>days</t>
    </r>
    <phoneticPr fontId="6" type="noConversion"/>
  </si>
  <si>
    <r>
      <t>3</t>
    </r>
    <r>
      <rPr>
        <sz val="11"/>
        <color theme="1"/>
        <rFont val="等线"/>
        <family val="2"/>
        <scheme val="minor"/>
      </rPr>
      <t>3</t>
    </r>
    <r>
      <rPr>
        <sz val="12"/>
        <rFont val="宋体"/>
        <charset val="134"/>
      </rPr>
      <t>days</t>
    </r>
    <phoneticPr fontId="6" type="noConversion"/>
  </si>
  <si>
    <r>
      <t>3</t>
    </r>
    <r>
      <rPr>
        <sz val="11"/>
        <color theme="1"/>
        <rFont val="等线"/>
        <family val="2"/>
        <scheme val="minor"/>
      </rPr>
      <t>0</t>
    </r>
    <r>
      <rPr>
        <sz val="12"/>
        <rFont val="宋体"/>
        <charset val="134"/>
      </rPr>
      <t xml:space="preserve"> days</t>
    </r>
    <phoneticPr fontId="6" type="noConversion"/>
  </si>
  <si>
    <r>
      <t>2</t>
    </r>
    <r>
      <rPr>
        <sz val="11"/>
        <color theme="1"/>
        <rFont val="等线"/>
        <family val="2"/>
        <scheme val="minor"/>
      </rPr>
      <t>8</t>
    </r>
    <r>
      <rPr>
        <sz val="12"/>
        <rFont val="宋体"/>
        <charset val="134"/>
      </rPr>
      <t>days</t>
    </r>
    <phoneticPr fontId="6" type="noConversion"/>
  </si>
  <si>
    <r>
      <t>2</t>
    </r>
    <r>
      <rPr>
        <sz val="11"/>
        <color theme="1"/>
        <rFont val="等线"/>
        <family val="2"/>
        <scheme val="minor"/>
      </rPr>
      <t>5</t>
    </r>
    <r>
      <rPr>
        <sz val="12"/>
        <rFont val="宋体"/>
        <charset val="134"/>
      </rPr>
      <t>days</t>
    </r>
    <phoneticPr fontId="6" type="noConversion"/>
  </si>
  <si>
    <r>
      <t>2</t>
    </r>
    <r>
      <rPr>
        <sz val="11"/>
        <color theme="1"/>
        <rFont val="等线"/>
        <family val="2"/>
        <scheme val="minor"/>
      </rPr>
      <t>2</t>
    </r>
    <r>
      <rPr>
        <sz val="12"/>
        <rFont val="宋体"/>
        <charset val="134"/>
      </rPr>
      <t>days</t>
    </r>
    <phoneticPr fontId="6" type="noConversion"/>
  </si>
  <si>
    <r>
      <t>1</t>
    </r>
    <r>
      <rPr>
        <sz val="11"/>
        <color theme="1"/>
        <rFont val="等线"/>
        <family val="2"/>
        <scheme val="minor"/>
      </rPr>
      <t>9</t>
    </r>
    <r>
      <rPr>
        <sz val="12"/>
        <rFont val="宋体"/>
        <charset val="134"/>
      </rPr>
      <t>days</t>
    </r>
    <phoneticPr fontId="6" type="noConversion"/>
  </si>
  <si>
    <r>
      <t>1</t>
    </r>
    <r>
      <rPr>
        <sz val="11"/>
        <color theme="1"/>
        <rFont val="等线"/>
        <family val="2"/>
        <scheme val="minor"/>
      </rPr>
      <t>6</t>
    </r>
    <r>
      <rPr>
        <sz val="12"/>
        <rFont val="宋体"/>
        <charset val="134"/>
      </rPr>
      <t>days</t>
    </r>
    <phoneticPr fontId="6" type="noConversion"/>
  </si>
  <si>
    <r>
      <t>13</t>
    </r>
    <r>
      <rPr>
        <sz val="12"/>
        <rFont val="宋体"/>
        <charset val="134"/>
      </rPr>
      <t>days</t>
    </r>
    <phoneticPr fontId="6" type="noConversion"/>
  </si>
  <si>
    <r>
      <t>10</t>
    </r>
    <r>
      <rPr>
        <sz val="12"/>
        <rFont val="宋体"/>
        <charset val="134"/>
      </rPr>
      <t>days</t>
    </r>
    <phoneticPr fontId="6" type="noConversion"/>
  </si>
  <si>
    <t>7 days</t>
    <phoneticPr fontId="6" type="noConversion"/>
  </si>
  <si>
    <t>4days</t>
    <phoneticPr fontId="6" type="noConversion"/>
  </si>
  <si>
    <r>
      <t>1</t>
    </r>
    <r>
      <rPr>
        <sz val="12"/>
        <rFont val="宋体"/>
        <charset val="134"/>
      </rPr>
      <t xml:space="preserve"> day</t>
    </r>
    <phoneticPr fontId="6" type="noConversion"/>
  </si>
  <si>
    <r>
      <t>D</t>
    </r>
    <r>
      <rPr>
        <sz val="12"/>
        <rFont val="宋体"/>
        <charset val="134"/>
      </rPr>
      <t>MSO</t>
    </r>
    <phoneticPr fontId="6" type="noConversion"/>
  </si>
  <si>
    <t>V18</t>
  </si>
  <si>
    <t>V17</t>
  </si>
  <si>
    <t>V16</t>
  </si>
  <si>
    <t>V15</t>
  </si>
  <si>
    <t>V09</t>
  </si>
  <si>
    <t>V08</t>
  </si>
  <si>
    <t>V07</t>
  </si>
  <si>
    <t>V06</t>
  </si>
  <si>
    <t>V05</t>
  </si>
  <si>
    <t>V04</t>
  </si>
  <si>
    <t>V03</t>
  </si>
  <si>
    <t>V02</t>
  </si>
  <si>
    <t>V01</t>
  </si>
  <si>
    <r>
      <t>D</t>
    </r>
    <r>
      <rPr>
        <sz val="12"/>
        <rFont val="宋体"/>
        <charset val="134"/>
      </rPr>
      <t>ub</t>
    </r>
    <phoneticPr fontId="6" type="noConversion"/>
  </si>
  <si>
    <r>
      <t>*</t>
    </r>
    <r>
      <rPr>
        <sz val="12"/>
        <rFont val="宋体"/>
        <charset val="134"/>
      </rPr>
      <t>*</t>
    </r>
    <phoneticPr fontId="6" type="noConversion"/>
  </si>
  <si>
    <t>**</t>
    <phoneticPr fontId="6" type="noConversion"/>
  </si>
  <si>
    <t>***</t>
    <phoneticPr fontId="6" type="noConversion"/>
  </si>
  <si>
    <t>168.4 ± 26.59 N=6</t>
  </si>
  <si>
    <t>160.3 ± 26.87 N=6</t>
  </si>
  <si>
    <t>140.7 ± 21.28 N=6</t>
  </si>
  <si>
    <t>119.9 ± 14.66 N=6</t>
  </si>
  <si>
    <t>108.7 ± 16.44 N=6</t>
  </si>
  <si>
    <t>93.98 ± 14.24 N=6</t>
  </si>
  <si>
    <t>84.28 ± 12.79 N=6</t>
  </si>
  <si>
    <t>76.13 ± 11.89 N=6</t>
  </si>
  <si>
    <t>67.83 ± 10.75 N=6</t>
  </si>
  <si>
    <t>57.51 ± 8.705 N=6</t>
  </si>
  <si>
    <t>46.82 ± 6.194 N=6</t>
  </si>
  <si>
    <t>38.07 ± 4.509 N=6</t>
  </si>
  <si>
    <t>30.98 ± 3.049 N=6</t>
  </si>
  <si>
    <t>25.49 ± 2.610 N=6</t>
  </si>
  <si>
    <t>20.88 ± 1.326 N=6</t>
  </si>
  <si>
    <t>17.37 ± 0.7191 N=6</t>
  </si>
  <si>
    <t>15.78 ± 0.3951 N=6</t>
  </si>
  <si>
    <t>15.69 ± 0.1531 N=6</t>
  </si>
  <si>
    <t>15.57 ± 0.1518 N=6</t>
  </si>
  <si>
    <t>73.52 ± 10.74 N=6</t>
  </si>
  <si>
    <t>68.66 ± 9.425 N=6</t>
  </si>
  <si>
    <t>60.98 ± 7.976 N=6</t>
  </si>
  <si>
    <t>55.29 ?6.059 N=6</t>
  </si>
  <si>
    <t>50.66 ± 4.754 N=6</t>
  </si>
  <si>
    <t>45.15 ± 4.377 N=6</t>
  </si>
  <si>
    <t>39.41 ± 4.021 N=6</t>
  </si>
  <si>
    <t>34.20 ± 3.063 N=6</t>
  </si>
  <si>
    <t>30.58 ± 3.155 N=6</t>
  </si>
  <si>
    <t>27.18 ± 2.176 N=6</t>
  </si>
  <si>
    <t>20.81 ± 1.288 N=6</t>
  </si>
  <si>
    <t>18.13 ± 0.9187 N=6</t>
  </si>
  <si>
    <t>16.52 ± 0.6491 N=6</t>
  </si>
  <si>
    <t>16.10 ± 0.5130 N=6</t>
  </si>
  <si>
    <t>15.98 ± 0.4808 N=6</t>
  </si>
  <si>
    <t>15.69 ± 0.2821 N=6</t>
  </si>
  <si>
    <t>15.44 ± 0.3439 N=6</t>
  </si>
  <si>
    <t>15.63 ± 0.3133 N=6</t>
  </si>
  <si>
    <t>15.57 ± 0.1519 N=6</t>
  </si>
  <si>
    <t>days after treatment</t>
    <phoneticPr fontId="6" type="noConversion"/>
  </si>
  <si>
    <t>DMSO-MEAN</t>
    <phoneticPr fontId="6" type="noConversion"/>
  </si>
  <si>
    <r>
      <t>D</t>
    </r>
    <r>
      <rPr>
        <sz val="12"/>
        <rFont val="宋体"/>
        <charset val="134"/>
      </rPr>
      <t>MSO-ERROR</t>
    </r>
    <phoneticPr fontId="6" type="noConversion"/>
  </si>
  <si>
    <r>
      <t>D</t>
    </r>
    <r>
      <rPr>
        <sz val="12"/>
        <rFont val="宋体"/>
        <charset val="134"/>
      </rPr>
      <t>Ub-MEAN</t>
    </r>
    <phoneticPr fontId="6" type="noConversion"/>
  </si>
  <si>
    <t>DUb-error</t>
    <phoneticPr fontId="6" type="noConversion"/>
  </si>
  <si>
    <t>DMSO</t>
  </si>
  <si>
    <t>DUb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</si>
</sst>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rgb="FFFF0000"/>
      <name val="Arial"/>
      <family val="2"/>
    </font>
    <font>
      <sz val="12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6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0" xfId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/>
    </xf>
    <xf numFmtId="177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</cellXfs>
  <cellStyles count="2">
    <cellStyle name="常规" xfId="0" builtinId="0"/>
    <cellStyle name="常规 2" xfId="1" xr:uid="{B5872FD9-DE7E-409E-A8F8-FFA1023273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U88"/>
  <sheetViews>
    <sheetView workbookViewId="0">
      <selection activeCell="A14" sqref="A14"/>
    </sheetView>
  </sheetViews>
  <sheetFormatPr defaultColWidth="9" defaultRowHeight="14" x14ac:dyDescent="0.3"/>
  <cols>
    <col min="1" max="1" width="35.33203125" style="1" customWidth="1"/>
    <col min="2" max="2" width="15.33203125" style="1" customWidth="1"/>
    <col min="3" max="3" width="14.58203125" style="1" customWidth="1"/>
    <col min="4" max="5" width="12.58203125" style="1" bestFit="1" customWidth="1"/>
    <col min="6" max="6" width="11.5" style="1" bestFit="1" customWidth="1"/>
    <col min="7" max="7" width="9" style="1"/>
    <col min="8" max="9" width="12.58203125" style="1" bestFit="1" customWidth="1"/>
    <col min="10" max="11" width="9" style="1"/>
    <col min="12" max="12" width="12.58203125" style="1" bestFit="1" customWidth="1"/>
    <col min="13" max="14" width="9" style="1"/>
    <col min="15" max="15" width="10.33203125" style="1" bestFit="1" customWidth="1"/>
    <col min="16" max="16" width="12.58203125" style="1" bestFit="1" customWidth="1"/>
    <col min="17" max="256" width="9" style="1"/>
    <col min="257" max="257" width="35.33203125" style="1" customWidth="1"/>
    <col min="258" max="258" width="15.33203125" style="1" customWidth="1"/>
    <col min="259" max="259" width="14.58203125" style="1" customWidth="1"/>
    <col min="260" max="261" width="12.58203125" style="1" bestFit="1" customWidth="1"/>
    <col min="262" max="262" width="11.5" style="1" bestFit="1" customWidth="1"/>
    <col min="263" max="263" width="9" style="1"/>
    <col min="264" max="265" width="12.58203125" style="1" bestFit="1" customWidth="1"/>
    <col min="266" max="267" width="9" style="1"/>
    <col min="268" max="268" width="12.58203125" style="1" bestFit="1" customWidth="1"/>
    <col min="269" max="270" width="9" style="1"/>
    <col min="271" max="271" width="10.33203125" style="1" bestFit="1" customWidth="1"/>
    <col min="272" max="272" width="12.58203125" style="1" bestFit="1" customWidth="1"/>
    <col min="273" max="512" width="9" style="1"/>
    <col min="513" max="513" width="35.33203125" style="1" customWidth="1"/>
    <col min="514" max="514" width="15.33203125" style="1" customWidth="1"/>
    <col min="515" max="515" width="14.58203125" style="1" customWidth="1"/>
    <col min="516" max="517" width="12.58203125" style="1" bestFit="1" customWidth="1"/>
    <col min="518" max="518" width="11.5" style="1" bestFit="1" customWidth="1"/>
    <col min="519" max="519" width="9" style="1"/>
    <col min="520" max="521" width="12.58203125" style="1" bestFit="1" customWidth="1"/>
    <col min="522" max="523" width="9" style="1"/>
    <col min="524" max="524" width="12.58203125" style="1" bestFit="1" customWidth="1"/>
    <col min="525" max="526" width="9" style="1"/>
    <col min="527" max="527" width="10.33203125" style="1" bestFit="1" customWidth="1"/>
    <col min="528" max="528" width="12.58203125" style="1" bestFit="1" customWidth="1"/>
    <col min="529" max="768" width="9" style="1"/>
    <col min="769" max="769" width="35.33203125" style="1" customWidth="1"/>
    <col min="770" max="770" width="15.33203125" style="1" customWidth="1"/>
    <col min="771" max="771" width="14.58203125" style="1" customWidth="1"/>
    <col min="772" max="773" width="12.58203125" style="1" bestFit="1" customWidth="1"/>
    <col min="774" max="774" width="11.5" style="1" bestFit="1" customWidth="1"/>
    <col min="775" max="775" width="9" style="1"/>
    <col min="776" max="777" width="12.58203125" style="1" bestFit="1" customWidth="1"/>
    <col min="778" max="779" width="9" style="1"/>
    <col min="780" max="780" width="12.58203125" style="1" bestFit="1" customWidth="1"/>
    <col min="781" max="782" width="9" style="1"/>
    <col min="783" max="783" width="10.33203125" style="1" bestFit="1" customWidth="1"/>
    <col min="784" max="784" width="12.58203125" style="1" bestFit="1" customWidth="1"/>
    <col min="785" max="1024" width="9" style="1"/>
    <col min="1025" max="1025" width="35.33203125" style="1" customWidth="1"/>
    <col min="1026" max="1026" width="15.33203125" style="1" customWidth="1"/>
    <col min="1027" max="1027" width="14.58203125" style="1" customWidth="1"/>
    <col min="1028" max="1029" width="12.58203125" style="1" bestFit="1" customWidth="1"/>
    <col min="1030" max="1030" width="11.5" style="1" bestFit="1" customWidth="1"/>
    <col min="1031" max="1031" width="9" style="1"/>
    <col min="1032" max="1033" width="12.58203125" style="1" bestFit="1" customWidth="1"/>
    <col min="1034" max="1035" width="9" style="1"/>
    <col min="1036" max="1036" width="12.58203125" style="1" bestFit="1" customWidth="1"/>
    <col min="1037" max="1038" width="9" style="1"/>
    <col min="1039" max="1039" width="10.33203125" style="1" bestFit="1" customWidth="1"/>
    <col min="1040" max="1040" width="12.58203125" style="1" bestFit="1" customWidth="1"/>
    <col min="1041" max="1280" width="9" style="1"/>
    <col min="1281" max="1281" width="35.33203125" style="1" customWidth="1"/>
    <col min="1282" max="1282" width="15.33203125" style="1" customWidth="1"/>
    <col min="1283" max="1283" width="14.58203125" style="1" customWidth="1"/>
    <col min="1284" max="1285" width="12.58203125" style="1" bestFit="1" customWidth="1"/>
    <col min="1286" max="1286" width="11.5" style="1" bestFit="1" customWidth="1"/>
    <col min="1287" max="1287" width="9" style="1"/>
    <col min="1288" max="1289" width="12.58203125" style="1" bestFit="1" customWidth="1"/>
    <col min="1290" max="1291" width="9" style="1"/>
    <col min="1292" max="1292" width="12.58203125" style="1" bestFit="1" customWidth="1"/>
    <col min="1293" max="1294" width="9" style="1"/>
    <col min="1295" max="1295" width="10.33203125" style="1" bestFit="1" customWidth="1"/>
    <col min="1296" max="1296" width="12.58203125" style="1" bestFit="1" customWidth="1"/>
    <col min="1297" max="1536" width="9" style="1"/>
    <col min="1537" max="1537" width="35.33203125" style="1" customWidth="1"/>
    <col min="1538" max="1538" width="15.33203125" style="1" customWidth="1"/>
    <col min="1539" max="1539" width="14.58203125" style="1" customWidth="1"/>
    <col min="1540" max="1541" width="12.58203125" style="1" bestFit="1" customWidth="1"/>
    <col min="1542" max="1542" width="11.5" style="1" bestFit="1" customWidth="1"/>
    <col min="1543" max="1543" width="9" style="1"/>
    <col min="1544" max="1545" width="12.58203125" style="1" bestFit="1" customWidth="1"/>
    <col min="1546" max="1547" width="9" style="1"/>
    <col min="1548" max="1548" width="12.58203125" style="1" bestFit="1" customWidth="1"/>
    <col min="1549" max="1550" width="9" style="1"/>
    <col min="1551" max="1551" width="10.33203125" style="1" bestFit="1" customWidth="1"/>
    <col min="1552" max="1552" width="12.58203125" style="1" bestFit="1" customWidth="1"/>
    <col min="1553" max="1792" width="9" style="1"/>
    <col min="1793" max="1793" width="35.33203125" style="1" customWidth="1"/>
    <col min="1794" max="1794" width="15.33203125" style="1" customWidth="1"/>
    <col min="1795" max="1795" width="14.58203125" style="1" customWidth="1"/>
    <col min="1796" max="1797" width="12.58203125" style="1" bestFit="1" customWidth="1"/>
    <col min="1798" max="1798" width="11.5" style="1" bestFit="1" customWidth="1"/>
    <col min="1799" max="1799" width="9" style="1"/>
    <col min="1800" max="1801" width="12.58203125" style="1" bestFit="1" customWidth="1"/>
    <col min="1802" max="1803" width="9" style="1"/>
    <col min="1804" max="1804" width="12.58203125" style="1" bestFit="1" customWidth="1"/>
    <col min="1805" max="1806" width="9" style="1"/>
    <col min="1807" max="1807" width="10.33203125" style="1" bestFit="1" customWidth="1"/>
    <col min="1808" max="1808" width="12.58203125" style="1" bestFit="1" customWidth="1"/>
    <col min="1809" max="2048" width="9" style="1"/>
    <col min="2049" max="2049" width="35.33203125" style="1" customWidth="1"/>
    <col min="2050" max="2050" width="15.33203125" style="1" customWidth="1"/>
    <col min="2051" max="2051" width="14.58203125" style="1" customWidth="1"/>
    <col min="2052" max="2053" width="12.58203125" style="1" bestFit="1" customWidth="1"/>
    <col min="2054" max="2054" width="11.5" style="1" bestFit="1" customWidth="1"/>
    <col min="2055" max="2055" width="9" style="1"/>
    <col min="2056" max="2057" width="12.58203125" style="1" bestFit="1" customWidth="1"/>
    <col min="2058" max="2059" width="9" style="1"/>
    <col min="2060" max="2060" width="12.58203125" style="1" bestFit="1" customWidth="1"/>
    <col min="2061" max="2062" width="9" style="1"/>
    <col min="2063" max="2063" width="10.33203125" style="1" bestFit="1" customWidth="1"/>
    <col min="2064" max="2064" width="12.58203125" style="1" bestFit="1" customWidth="1"/>
    <col min="2065" max="2304" width="9" style="1"/>
    <col min="2305" max="2305" width="35.33203125" style="1" customWidth="1"/>
    <col min="2306" max="2306" width="15.33203125" style="1" customWidth="1"/>
    <col min="2307" max="2307" width="14.58203125" style="1" customWidth="1"/>
    <col min="2308" max="2309" width="12.58203125" style="1" bestFit="1" customWidth="1"/>
    <col min="2310" max="2310" width="11.5" style="1" bestFit="1" customWidth="1"/>
    <col min="2311" max="2311" width="9" style="1"/>
    <col min="2312" max="2313" width="12.58203125" style="1" bestFit="1" customWidth="1"/>
    <col min="2314" max="2315" width="9" style="1"/>
    <col min="2316" max="2316" width="12.58203125" style="1" bestFit="1" customWidth="1"/>
    <col min="2317" max="2318" width="9" style="1"/>
    <col min="2319" max="2319" width="10.33203125" style="1" bestFit="1" customWidth="1"/>
    <col min="2320" max="2320" width="12.58203125" style="1" bestFit="1" customWidth="1"/>
    <col min="2321" max="2560" width="9" style="1"/>
    <col min="2561" max="2561" width="35.33203125" style="1" customWidth="1"/>
    <col min="2562" max="2562" width="15.33203125" style="1" customWidth="1"/>
    <col min="2563" max="2563" width="14.58203125" style="1" customWidth="1"/>
    <col min="2564" max="2565" width="12.58203125" style="1" bestFit="1" customWidth="1"/>
    <col min="2566" max="2566" width="11.5" style="1" bestFit="1" customWidth="1"/>
    <col min="2567" max="2567" width="9" style="1"/>
    <col min="2568" max="2569" width="12.58203125" style="1" bestFit="1" customWidth="1"/>
    <col min="2570" max="2571" width="9" style="1"/>
    <col min="2572" max="2572" width="12.58203125" style="1" bestFit="1" customWidth="1"/>
    <col min="2573" max="2574" width="9" style="1"/>
    <col min="2575" max="2575" width="10.33203125" style="1" bestFit="1" customWidth="1"/>
    <col min="2576" max="2576" width="12.58203125" style="1" bestFit="1" customWidth="1"/>
    <col min="2577" max="2816" width="9" style="1"/>
    <col min="2817" max="2817" width="35.33203125" style="1" customWidth="1"/>
    <col min="2818" max="2818" width="15.33203125" style="1" customWidth="1"/>
    <col min="2819" max="2819" width="14.58203125" style="1" customWidth="1"/>
    <col min="2820" max="2821" width="12.58203125" style="1" bestFit="1" customWidth="1"/>
    <col min="2822" max="2822" width="11.5" style="1" bestFit="1" customWidth="1"/>
    <col min="2823" max="2823" width="9" style="1"/>
    <col min="2824" max="2825" width="12.58203125" style="1" bestFit="1" customWidth="1"/>
    <col min="2826" max="2827" width="9" style="1"/>
    <col min="2828" max="2828" width="12.58203125" style="1" bestFit="1" customWidth="1"/>
    <col min="2829" max="2830" width="9" style="1"/>
    <col min="2831" max="2831" width="10.33203125" style="1" bestFit="1" customWidth="1"/>
    <col min="2832" max="2832" width="12.58203125" style="1" bestFit="1" customWidth="1"/>
    <col min="2833" max="3072" width="9" style="1"/>
    <col min="3073" max="3073" width="35.33203125" style="1" customWidth="1"/>
    <col min="3074" max="3074" width="15.33203125" style="1" customWidth="1"/>
    <col min="3075" max="3075" width="14.58203125" style="1" customWidth="1"/>
    <col min="3076" max="3077" width="12.58203125" style="1" bestFit="1" customWidth="1"/>
    <col min="3078" max="3078" width="11.5" style="1" bestFit="1" customWidth="1"/>
    <col min="3079" max="3079" width="9" style="1"/>
    <col min="3080" max="3081" width="12.58203125" style="1" bestFit="1" customWidth="1"/>
    <col min="3082" max="3083" width="9" style="1"/>
    <col min="3084" max="3084" width="12.58203125" style="1" bestFit="1" customWidth="1"/>
    <col min="3085" max="3086" width="9" style="1"/>
    <col min="3087" max="3087" width="10.33203125" style="1" bestFit="1" customWidth="1"/>
    <col min="3088" max="3088" width="12.58203125" style="1" bestFit="1" customWidth="1"/>
    <col min="3089" max="3328" width="9" style="1"/>
    <col min="3329" max="3329" width="35.33203125" style="1" customWidth="1"/>
    <col min="3330" max="3330" width="15.33203125" style="1" customWidth="1"/>
    <col min="3331" max="3331" width="14.58203125" style="1" customWidth="1"/>
    <col min="3332" max="3333" width="12.58203125" style="1" bestFit="1" customWidth="1"/>
    <col min="3334" max="3334" width="11.5" style="1" bestFit="1" customWidth="1"/>
    <col min="3335" max="3335" width="9" style="1"/>
    <col min="3336" max="3337" width="12.58203125" style="1" bestFit="1" customWidth="1"/>
    <col min="3338" max="3339" width="9" style="1"/>
    <col min="3340" max="3340" width="12.58203125" style="1" bestFit="1" customWidth="1"/>
    <col min="3341" max="3342" width="9" style="1"/>
    <col min="3343" max="3343" width="10.33203125" style="1" bestFit="1" customWidth="1"/>
    <col min="3344" max="3344" width="12.58203125" style="1" bestFit="1" customWidth="1"/>
    <col min="3345" max="3584" width="9" style="1"/>
    <col min="3585" max="3585" width="35.33203125" style="1" customWidth="1"/>
    <col min="3586" max="3586" width="15.33203125" style="1" customWidth="1"/>
    <col min="3587" max="3587" width="14.58203125" style="1" customWidth="1"/>
    <col min="3588" max="3589" width="12.58203125" style="1" bestFit="1" customWidth="1"/>
    <col min="3590" max="3590" width="11.5" style="1" bestFit="1" customWidth="1"/>
    <col min="3591" max="3591" width="9" style="1"/>
    <col min="3592" max="3593" width="12.58203125" style="1" bestFit="1" customWidth="1"/>
    <col min="3594" max="3595" width="9" style="1"/>
    <col min="3596" max="3596" width="12.58203125" style="1" bestFit="1" customWidth="1"/>
    <col min="3597" max="3598" width="9" style="1"/>
    <col min="3599" max="3599" width="10.33203125" style="1" bestFit="1" customWidth="1"/>
    <col min="3600" max="3600" width="12.58203125" style="1" bestFit="1" customWidth="1"/>
    <col min="3601" max="3840" width="9" style="1"/>
    <col min="3841" max="3841" width="35.33203125" style="1" customWidth="1"/>
    <col min="3842" max="3842" width="15.33203125" style="1" customWidth="1"/>
    <col min="3843" max="3843" width="14.58203125" style="1" customWidth="1"/>
    <col min="3844" max="3845" width="12.58203125" style="1" bestFit="1" customWidth="1"/>
    <col min="3846" max="3846" width="11.5" style="1" bestFit="1" customWidth="1"/>
    <col min="3847" max="3847" width="9" style="1"/>
    <col min="3848" max="3849" width="12.58203125" style="1" bestFit="1" customWidth="1"/>
    <col min="3850" max="3851" width="9" style="1"/>
    <col min="3852" max="3852" width="12.58203125" style="1" bestFit="1" customWidth="1"/>
    <col min="3853" max="3854" width="9" style="1"/>
    <col min="3855" max="3855" width="10.33203125" style="1" bestFit="1" customWidth="1"/>
    <col min="3856" max="3856" width="12.58203125" style="1" bestFit="1" customWidth="1"/>
    <col min="3857" max="4096" width="9" style="1"/>
    <col min="4097" max="4097" width="35.33203125" style="1" customWidth="1"/>
    <col min="4098" max="4098" width="15.33203125" style="1" customWidth="1"/>
    <col min="4099" max="4099" width="14.58203125" style="1" customWidth="1"/>
    <col min="4100" max="4101" width="12.58203125" style="1" bestFit="1" customWidth="1"/>
    <col min="4102" max="4102" width="11.5" style="1" bestFit="1" customWidth="1"/>
    <col min="4103" max="4103" width="9" style="1"/>
    <col min="4104" max="4105" width="12.58203125" style="1" bestFit="1" customWidth="1"/>
    <col min="4106" max="4107" width="9" style="1"/>
    <col min="4108" max="4108" width="12.58203125" style="1" bestFit="1" customWidth="1"/>
    <col min="4109" max="4110" width="9" style="1"/>
    <col min="4111" max="4111" width="10.33203125" style="1" bestFit="1" customWidth="1"/>
    <col min="4112" max="4112" width="12.58203125" style="1" bestFit="1" customWidth="1"/>
    <col min="4113" max="4352" width="9" style="1"/>
    <col min="4353" max="4353" width="35.33203125" style="1" customWidth="1"/>
    <col min="4354" max="4354" width="15.33203125" style="1" customWidth="1"/>
    <col min="4355" max="4355" width="14.58203125" style="1" customWidth="1"/>
    <col min="4356" max="4357" width="12.58203125" style="1" bestFit="1" customWidth="1"/>
    <col min="4358" max="4358" width="11.5" style="1" bestFit="1" customWidth="1"/>
    <col min="4359" max="4359" width="9" style="1"/>
    <col min="4360" max="4361" width="12.58203125" style="1" bestFit="1" customWidth="1"/>
    <col min="4362" max="4363" width="9" style="1"/>
    <col min="4364" max="4364" width="12.58203125" style="1" bestFit="1" customWidth="1"/>
    <col min="4365" max="4366" width="9" style="1"/>
    <col min="4367" max="4367" width="10.33203125" style="1" bestFit="1" customWidth="1"/>
    <col min="4368" max="4368" width="12.58203125" style="1" bestFit="1" customWidth="1"/>
    <col min="4369" max="4608" width="9" style="1"/>
    <col min="4609" max="4609" width="35.33203125" style="1" customWidth="1"/>
    <col min="4610" max="4610" width="15.33203125" style="1" customWidth="1"/>
    <col min="4611" max="4611" width="14.58203125" style="1" customWidth="1"/>
    <col min="4612" max="4613" width="12.58203125" style="1" bestFit="1" customWidth="1"/>
    <col min="4614" max="4614" width="11.5" style="1" bestFit="1" customWidth="1"/>
    <col min="4615" max="4615" width="9" style="1"/>
    <col min="4616" max="4617" width="12.58203125" style="1" bestFit="1" customWidth="1"/>
    <col min="4618" max="4619" width="9" style="1"/>
    <col min="4620" max="4620" width="12.58203125" style="1" bestFit="1" customWidth="1"/>
    <col min="4621" max="4622" width="9" style="1"/>
    <col min="4623" max="4623" width="10.33203125" style="1" bestFit="1" customWidth="1"/>
    <col min="4624" max="4624" width="12.58203125" style="1" bestFit="1" customWidth="1"/>
    <col min="4625" max="4864" width="9" style="1"/>
    <col min="4865" max="4865" width="35.33203125" style="1" customWidth="1"/>
    <col min="4866" max="4866" width="15.33203125" style="1" customWidth="1"/>
    <col min="4867" max="4867" width="14.58203125" style="1" customWidth="1"/>
    <col min="4868" max="4869" width="12.58203125" style="1" bestFit="1" customWidth="1"/>
    <col min="4870" max="4870" width="11.5" style="1" bestFit="1" customWidth="1"/>
    <col min="4871" max="4871" width="9" style="1"/>
    <col min="4872" max="4873" width="12.58203125" style="1" bestFit="1" customWidth="1"/>
    <col min="4874" max="4875" width="9" style="1"/>
    <col min="4876" max="4876" width="12.58203125" style="1" bestFit="1" customWidth="1"/>
    <col min="4877" max="4878" width="9" style="1"/>
    <col min="4879" max="4879" width="10.33203125" style="1" bestFit="1" customWidth="1"/>
    <col min="4880" max="4880" width="12.58203125" style="1" bestFit="1" customWidth="1"/>
    <col min="4881" max="5120" width="9" style="1"/>
    <col min="5121" max="5121" width="35.33203125" style="1" customWidth="1"/>
    <col min="5122" max="5122" width="15.33203125" style="1" customWidth="1"/>
    <col min="5123" max="5123" width="14.58203125" style="1" customWidth="1"/>
    <col min="5124" max="5125" width="12.58203125" style="1" bestFit="1" customWidth="1"/>
    <col min="5126" max="5126" width="11.5" style="1" bestFit="1" customWidth="1"/>
    <col min="5127" max="5127" width="9" style="1"/>
    <col min="5128" max="5129" width="12.58203125" style="1" bestFit="1" customWidth="1"/>
    <col min="5130" max="5131" width="9" style="1"/>
    <col min="5132" max="5132" width="12.58203125" style="1" bestFit="1" customWidth="1"/>
    <col min="5133" max="5134" width="9" style="1"/>
    <col min="5135" max="5135" width="10.33203125" style="1" bestFit="1" customWidth="1"/>
    <col min="5136" max="5136" width="12.58203125" style="1" bestFit="1" customWidth="1"/>
    <col min="5137" max="5376" width="9" style="1"/>
    <col min="5377" max="5377" width="35.33203125" style="1" customWidth="1"/>
    <col min="5378" max="5378" width="15.33203125" style="1" customWidth="1"/>
    <col min="5379" max="5379" width="14.58203125" style="1" customWidth="1"/>
    <col min="5380" max="5381" width="12.58203125" style="1" bestFit="1" customWidth="1"/>
    <col min="5382" max="5382" width="11.5" style="1" bestFit="1" customWidth="1"/>
    <col min="5383" max="5383" width="9" style="1"/>
    <col min="5384" max="5385" width="12.58203125" style="1" bestFit="1" customWidth="1"/>
    <col min="5386" max="5387" width="9" style="1"/>
    <col min="5388" max="5388" width="12.58203125" style="1" bestFit="1" customWidth="1"/>
    <col min="5389" max="5390" width="9" style="1"/>
    <col min="5391" max="5391" width="10.33203125" style="1" bestFit="1" customWidth="1"/>
    <col min="5392" max="5392" width="12.58203125" style="1" bestFit="1" customWidth="1"/>
    <col min="5393" max="5632" width="9" style="1"/>
    <col min="5633" max="5633" width="35.33203125" style="1" customWidth="1"/>
    <col min="5634" max="5634" width="15.33203125" style="1" customWidth="1"/>
    <col min="5635" max="5635" width="14.58203125" style="1" customWidth="1"/>
    <col min="5636" max="5637" width="12.58203125" style="1" bestFit="1" customWidth="1"/>
    <col min="5638" max="5638" width="11.5" style="1" bestFit="1" customWidth="1"/>
    <col min="5639" max="5639" width="9" style="1"/>
    <col min="5640" max="5641" width="12.58203125" style="1" bestFit="1" customWidth="1"/>
    <col min="5642" max="5643" width="9" style="1"/>
    <col min="5644" max="5644" width="12.58203125" style="1" bestFit="1" customWidth="1"/>
    <col min="5645" max="5646" width="9" style="1"/>
    <col min="5647" max="5647" width="10.33203125" style="1" bestFit="1" customWidth="1"/>
    <col min="5648" max="5648" width="12.58203125" style="1" bestFit="1" customWidth="1"/>
    <col min="5649" max="5888" width="9" style="1"/>
    <col min="5889" max="5889" width="35.33203125" style="1" customWidth="1"/>
    <col min="5890" max="5890" width="15.33203125" style="1" customWidth="1"/>
    <col min="5891" max="5891" width="14.58203125" style="1" customWidth="1"/>
    <col min="5892" max="5893" width="12.58203125" style="1" bestFit="1" customWidth="1"/>
    <col min="5894" max="5894" width="11.5" style="1" bestFit="1" customWidth="1"/>
    <col min="5895" max="5895" width="9" style="1"/>
    <col min="5896" max="5897" width="12.58203125" style="1" bestFit="1" customWidth="1"/>
    <col min="5898" max="5899" width="9" style="1"/>
    <col min="5900" max="5900" width="12.58203125" style="1" bestFit="1" customWidth="1"/>
    <col min="5901" max="5902" width="9" style="1"/>
    <col min="5903" max="5903" width="10.33203125" style="1" bestFit="1" customWidth="1"/>
    <col min="5904" max="5904" width="12.58203125" style="1" bestFit="1" customWidth="1"/>
    <col min="5905" max="6144" width="9" style="1"/>
    <col min="6145" max="6145" width="35.33203125" style="1" customWidth="1"/>
    <col min="6146" max="6146" width="15.33203125" style="1" customWidth="1"/>
    <col min="6147" max="6147" width="14.58203125" style="1" customWidth="1"/>
    <col min="6148" max="6149" width="12.58203125" style="1" bestFit="1" customWidth="1"/>
    <col min="6150" max="6150" width="11.5" style="1" bestFit="1" customWidth="1"/>
    <col min="6151" max="6151" width="9" style="1"/>
    <col min="6152" max="6153" width="12.58203125" style="1" bestFit="1" customWidth="1"/>
    <col min="6154" max="6155" width="9" style="1"/>
    <col min="6156" max="6156" width="12.58203125" style="1" bestFit="1" customWidth="1"/>
    <col min="6157" max="6158" width="9" style="1"/>
    <col min="6159" max="6159" width="10.33203125" style="1" bestFit="1" customWidth="1"/>
    <col min="6160" max="6160" width="12.58203125" style="1" bestFit="1" customWidth="1"/>
    <col min="6161" max="6400" width="9" style="1"/>
    <col min="6401" max="6401" width="35.33203125" style="1" customWidth="1"/>
    <col min="6402" max="6402" width="15.33203125" style="1" customWidth="1"/>
    <col min="6403" max="6403" width="14.58203125" style="1" customWidth="1"/>
    <col min="6404" max="6405" width="12.58203125" style="1" bestFit="1" customWidth="1"/>
    <col min="6406" max="6406" width="11.5" style="1" bestFit="1" customWidth="1"/>
    <col min="6407" max="6407" width="9" style="1"/>
    <col min="6408" max="6409" width="12.58203125" style="1" bestFit="1" customWidth="1"/>
    <col min="6410" max="6411" width="9" style="1"/>
    <col min="6412" max="6412" width="12.58203125" style="1" bestFit="1" customWidth="1"/>
    <col min="6413" max="6414" width="9" style="1"/>
    <col min="6415" max="6415" width="10.33203125" style="1" bestFit="1" customWidth="1"/>
    <col min="6416" max="6416" width="12.58203125" style="1" bestFit="1" customWidth="1"/>
    <col min="6417" max="6656" width="9" style="1"/>
    <col min="6657" max="6657" width="35.33203125" style="1" customWidth="1"/>
    <col min="6658" max="6658" width="15.33203125" style="1" customWidth="1"/>
    <col min="6659" max="6659" width="14.58203125" style="1" customWidth="1"/>
    <col min="6660" max="6661" width="12.58203125" style="1" bestFit="1" customWidth="1"/>
    <col min="6662" max="6662" width="11.5" style="1" bestFit="1" customWidth="1"/>
    <col min="6663" max="6663" width="9" style="1"/>
    <col min="6664" max="6665" width="12.58203125" style="1" bestFit="1" customWidth="1"/>
    <col min="6666" max="6667" width="9" style="1"/>
    <col min="6668" max="6668" width="12.58203125" style="1" bestFit="1" customWidth="1"/>
    <col min="6669" max="6670" width="9" style="1"/>
    <col min="6671" max="6671" width="10.33203125" style="1" bestFit="1" customWidth="1"/>
    <col min="6672" max="6672" width="12.58203125" style="1" bestFit="1" customWidth="1"/>
    <col min="6673" max="6912" width="9" style="1"/>
    <col min="6913" max="6913" width="35.33203125" style="1" customWidth="1"/>
    <col min="6914" max="6914" width="15.33203125" style="1" customWidth="1"/>
    <col min="6915" max="6915" width="14.58203125" style="1" customWidth="1"/>
    <col min="6916" max="6917" width="12.58203125" style="1" bestFit="1" customWidth="1"/>
    <col min="6918" max="6918" width="11.5" style="1" bestFit="1" customWidth="1"/>
    <col min="6919" max="6919" width="9" style="1"/>
    <col min="6920" max="6921" width="12.58203125" style="1" bestFit="1" customWidth="1"/>
    <col min="6922" max="6923" width="9" style="1"/>
    <col min="6924" max="6924" width="12.58203125" style="1" bestFit="1" customWidth="1"/>
    <col min="6925" max="6926" width="9" style="1"/>
    <col min="6927" max="6927" width="10.33203125" style="1" bestFit="1" customWidth="1"/>
    <col min="6928" max="6928" width="12.58203125" style="1" bestFit="1" customWidth="1"/>
    <col min="6929" max="7168" width="9" style="1"/>
    <col min="7169" max="7169" width="35.33203125" style="1" customWidth="1"/>
    <col min="7170" max="7170" width="15.33203125" style="1" customWidth="1"/>
    <col min="7171" max="7171" width="14.58203125" style="1" customWidth="1"/>
    <col min="7172" max="7173" width="12.58203125" style="1" bestFit="1" customWidth="1"/>
    <col min="7174" max="7174" width="11.5" style="1" bestFit="1" customWidth="1"/>
    <col min="7175" max="7175" width="9" style="1"/>
    <col min="7176" max="7177" width="12.58203125" style="1" bestFit="1" customWidth="1"/>
    <col min="7178" max="7179" width="9" style="1"/>
    <col min="7180" max="7180" width="12.58203125" style="1" bestFit="1" customWidth="1"/>
    <col min="7181" max="7182" width="9" style="1"/>
    <col min="7183" max="7183" width="10.33203125" style="1" bestFit="1" customWidth="1"/>
    <col min="7184" max="7184" width="12.58203125" style="1" bestFit="1" customWidth="1"/>
    <col min="7185" max="7424" width="9" style="1"/>
    <col min="7425" max="7425" width="35.33203125" style="1" customWidth="1"/>
    <col min="7426" max="7426" width="15.33203125" style="1" customWidth="1"/>
    <col min="7427" max="7427" width="14.58203125" style="1" customWidth="1"/>
    <col min="7428" max="7429" width="12.58203125" style="1" bestFit="1" customWidth="1"/>
    <col min="7430" max="7430" width="11.5" style="1" bestFit="1" customWidth="1"/>
    <col min="7431" max="7431" width="9" style="1"/>
    <col min="7432" max="7433" width="12.58203125" style="1" bestFit="1" customWidth="1"/>
    <col min="7434" max="7435" width="9" style="1"/>
    <col min="7436" max="7436" width="12.58203125" style="1" bestFit="1" customWidth="1"/>
    <col min="7437" max="7438" width="9" style="1"/>
    <col min="7439" max="7439" width="10.33203125" style="1" bestFit="1" customWidth="1"/>
    <col min="7440" max="7440" width="12.58203125" style="1" bestFit="1" customWidth="1"/>
    <col min="7441" max="7680" width="9" style="1"/>
    <col min="7681" max="7681" width="35.33203125" style="1" customWidth="1"/>
    <col min="7682" max="7682" width="15.33203125" style="1" customWidth="1"/>
    <col min="7683" max="7683" width="14.58203125" style="1" customWidth="1"/>
    <col min="7684" max="7685" width="12.58203125" style="1" bestFit="1" customWidth="1"/>
    <col min="7686" max="7686" width="11.5" style="1" bestFit="1" customWidth="1"/>
    <col min="7687" max="7687" width="9" style="1"/>
    <col min="7688" max="7689" width="12.58203125" style="1" bestFit="1" customWidth="1"/>
    <col min="7690" max="7691" width="9" style="1"/>
    <col min="7692" max="7692" width="12.58203125" style="1" bestFit="1" customWidth="1"/>
    <col min="7693" max="7694" width="9" style="1"/>
    <col min="7695" max="7695" width="10.33203125" style="1" bestFit="1" customWidth="1"/>
    <col min="7696" max="7696" width="12.58203125" style="1" bestFit="1" customWidth="1"/>
    <col min="7697" max="7936" width="9" style="1"/>
    <col min="7937" max="7937" width="35.33203125" style="1" customWidth="1"/>
    <col min="7938" max="7938" width="15.33203125" style="1" customWidth="1"/>
    <col min="7939" max="7939" width="14.58203125" style="1" customWidth="1"/>
    <col min="7940" max="7941" width="12.58203125" style="1" bestFit="1" customWidth="1"/>
    <col min="7942" max="7942" width="11.5" style="1" bestFit="1" customWidth="1"/>
    <col min="7943" max="7943" width="9" style="1"/>
    <col min="7944" max="7945" width="12.58203125" style="1" bestFit="1" customWidth="1"/>
    <col min="7946" max="7947" width="9" style="1"/>
    <col min="7948" max="7948" width="12.58203125" style="1" bestFit="1" customWidth="1"/>
    <col min="7949" max="7950" width="9" style="1"/>
    <col min="7951" max="7951" width="10.33203125" style="1" bestFit="1" customWidth="1"/>
    <col min="7952" max="7952" width="12.58203125" style="1" bestFit="1" customWidth="1"/>
    <col min="7953" max="8192" width="9" style="1"/>
    <col min="8193" max="8193" width="35.33203125" style="1" customWidth="1"/>
    <col min="8194" max="8194" width="15.33203125" style="1" customWidth="1"/>
    <col min="8195" max="8195" width="14.58203125" style="1" customWidth="1"/>
    <col min="8196" max="8197" width="12.58203125" style="1" bestFit="1" customWidth="1"/>
    <col min="8198" max="8198" width="11.5" style="1" bestFit="1" customWidth="1"/>
    <col min="8199" max="8199" width="9" style="1"/>
    <col min="8200" max="8201" width="12.58203125" style="1" bestFit="1" customWidth="1"/>
    <col min="8202" max="8203" width="9" style="1"/>
    <col min="8204" max="8204" width="12.58203125" style="1" bestFit="1" customWidth="1"/>
    <col min="8205" max="8206" width="9" style="1"/>
    <col min="8207" max="8207" width="10.33203125" style="1" bestFit="1" customWidth="1"/>
    <col min="8208" max="8208" width="12.58203125" style="1" bestFit="1" customWidth="1"/>
    <col min="8209" max="8448" width="9" style="1"/>
    <col min="8449" max="8449" width="35.33203125" style="1" customWidth="1"/>
    <col min="8450" max="8450" width="15.33203125" style="1" customWidth="1"/>
    <col min="8451" max="8451" width="14.58203125" style="1" customWidth="1"/>
    <col min="8452" max="8453" width="12.58203125" style="1" bestFit="1" customWidth="1"/>
    <col min="8454" max="8454" width="11.5" style="1" bestFit="1" customWidth="1"/>
    <col min="8455" max="8455" width="9" style="1"/>
    <col min="8456" max="8457" width="12.58203125" style="1" bestFit="1" customWidth="1"/>
    <col min="8458" max="8459" width="9" style="1"/>
    <col min="8460" max="8460" width="12.58203125" style="1" bestFit="1" customWidth="1"/>
    <col min="8461" max="8462" width="9" style="1"/>
    <col min="8463" max="8463" width="10.33203125" style="1" bestFit="1" customWidth="1"/>
    <col min="8464" max="8464" width="12.58203125" style="1" bestFit="1" customWidth="1"/>
    <col min="8465" max="8704" width="9" style="1"/>
    <col min="8705" max="8705" width="35.33203125" style="1" customWidth="1"/>
    <col min="8706" max="8706" width="15.33203125" style="1" customWidth="1"/>
    <col min="8707" max="8707" width="14.58203125" style="1" customWidth="1"/>
    <col min="8708" max="8709" width="12.58203125" style="1" bestFit="1" customWidth="1"/>
    <col min="8710" max="8710" width="11.5" style="1" bestFit="1" customWidth="1"/>
    <col min="8711" max="8711" width="9" style="1"/>
    <col min="8712" max="8713" width="12.58203125" style="1" bestFit="1" customWidth="1"/>
    <col min="8714" max="8715" width="9" style="1"/>
    <col min="8716" max="8716" width="12.58203125" style="1" bestFit="1" customWidth="1"/>
    <col min="8717" max="8718" width="9" style="1"/>
    <col min="8719" max="8719" width="10.33203125" style="1" bestFit="1" customWidth="1"/>
    <col min="8720" max="8720" width="12.58203125" style="1" bestFit="1" customWidth="1"/>
    <col min="8721" max="8960" width="9" style="1"/>
    <col min="8961" max="8961" width="35.33203125" style="1" customWidth="1"/>
    <col min="8962" max="8962" width="15.33203125" style="1" customWidth="1"/>
    <col min="8963" max="8963" width="14.58203125" style="1" customWidth="1"/>
    <col min="8964" max="8965" width="12.58203125" style="1" bestFit="1" customWidth="1"/>
    <col min="8966" max="8966" width="11.5" style="1" bestFit="1" customWidth="1"/>
    <col min="8967" max="8967" width="9" style="1"/>
    <col min="8968" max="8969" width="12.58203125" style="1" bestFit="1" customWidth="1"/>
    <col min="8970" max="8971" width="9" style="1"/>
    <col min="8972" max="8972" width="12.58203125" style="1" bestFit="1" customWidth="1"/>
    <col min="8973" max="8974" width="9" style="1"/>
    <col min="8975" max="8975" width="10.33203125" style="1" bestFit="1" customWidth="1"/>
    <col min="8976" max="8976" width="12.58203125" style="1" bestFit="1" customWidth="1"/>
    <col min="8977" max="9216" width="9" style="1"/>
    <col min="9217" max="9217" width="35.33203125" style="1" customWidth="1"/>
    <col min="9218" max="9218" width="15.33203125" style="1" customWidth="1"/>
    <col min="9219" max="9219" width="14.58203125" style="1" customWidth="1"/>
    <col min="9220" max="9221" width="12.58203125" style="1" bestFit="1" customWidth="1"/>
    <col min="9222" max="9222" width="11.5" style="1" bestFit="1" customWidth="1"/>
    <col min="9223" max="9223" width="9" style="1"/>
    <col min="9224" max="9225" width="12.58203125" style="1" bestFit="1" customWidth="1"/>
    <col min="9226" max="9227" width="9" style="1"/>
    <col min="9228" max="9228" width="12.58203125" style="1" bestFit="1" customWidth="1"/>
    <col min="9229" max="9230" width="9" style="1"/>
    <col min="9231" max="9231" width="10.33203125" style="1" bestFit="1" customWidth="1"/>
    <col min="9232" max="9232" width="12.58203125" style="1" bestFit="1" customWidth="1"/>
    <col min="9233" max="9472" width="9" style="1"/>
    <col min="9473" max="9473" width="35.33203125" style="1" customWidth="1"/>
    <col min="9474" max="9474" width="15.33203125" style="1" customWidth="1"/>
    <col min="9475" max="9475" width="14.58203125" style="1" customWidth="1"/>
    <col min="9476" max="9477" width="12.58203125" style="1" bestFit="1" customWidth="1"/>
    <col min="9478" max="9478" width="11.5" style="1" bestFit="1" customWidth="1"/>
    <col min="9479" max="9479" width="9" style="1"/>
    <col min="9480" max="9481" width="12.58203125" style="1" bestFit="1" customWidth="1"/>
    <col min="9482" max="9483" width="9" style="1"/>
    <col min="9484" max="9484" width="12.58203125" style="1" bestFit="1" customWidth="1"/>
    <col min="9485" max="9486" width="9" style="1"/>
    <col min="9487" max="9487" width="10.33203125" style="1" bestFit="1" customWidth="1"/>
    <col min="9488" max="9488" width="12.58203125" style="1" bestFit="1" customWidth="1"/>
    <col min="9489" max="9728" width="9" style="1"/>
    <col min="9729" max="9729" width="35.33203125" style="1" customWidth="1"/>
    <col min="9730" max="9730" width="15.33203125" style="1" customWidth="1"/>
    <col min="9731" max="9731" width="14.58203125" style="1" customWidth="1"/>
    <col min="9732" max="9733" width="12.58203125" style="1" bestFit="1" customWidth="1"/>
    <col min="9734" max="9734" width="11.5" style="1" bestFit="1" customWidth="1"/>
    <col min="9735" max="9735" width="9" style="1"/>
    <col min="9736" max="9737" width="12.58203125" style="1" bestFit="1" customWidth="1"/>
    <col min="9738" max="9739" width="9" style="1"/>
    <col min="9740" max="9740" width="12.58203125" style="1" bestFit="1" customWidth="1"/>
    <col min="9741" max="9742" width="9" style="1"/>
    <col min="9743" max="9743" width="10.33203125" style="1" bestFit="1" customWidth="1"/>
    <col min="9744" max="9744" width="12.58203125" style="1" bestFit="1" customWidth="1"/>
    <col min="9745" max="9984" width="9" style="1"/>
    <col min="9985" max="9985" width="35.33203125" style="1" customWidth="1"/>
    <col min="9986" max="9986" width="15.33203125" style="1" customWidth="1"/>
    <col min="9987" max="9987" width="14.58203125" style="1" customWidth="1"/>
    <col min="9988" max="9989" width="12.58203125" style="1" bestFit="1" customWidth="1"/>
    <col min="9990" max="9990" width="11.5" style="1" bestFit="1" customWidth="1"/>
    <col min="9991" max="9991" width="9" style="1"/>
    <col min="9992" max="9993" width="12.58203125" style="1" bestFit="1" customWidth="1"/>
    <col min="9994" max="9995" width="9" style="1"/>
    <col min="9996" max="9996" width="12.58203125" style="1" bestFit="1" customWidth="1"/>
    <col min="9997" max="9998" width="9" style="1"/>
    <col min="9999" max="9999" width="10.33203125" style="1" bestFit="1" customWidth="1"/>
    <col min="10000" max="10000" width="12.58203125" style="1" bestFit="1" customWidth="1"/>
    <col min="10001" max="10240" width="9" style="1"/>
    <col min="10241" max="10241" width="35.33203125" style="1" customWidth="1"/>
    <col min="10242" max="10242" width="15.33203125" style="1" customWidth="1"/>
    <col min="10243" max="10243" width="14.58203125" style="1" customWidth="1"/>
    <col min="10244" max="10245" width="12.58203125" style="1" bestFit="1" customWidth="1"/>
    <col min="10246" max="10246" width="11.5" style="1" bestFit="1" customWidth="1"/>
    <col min="10247" max="10247" width="9" style="1"/>
    <col min="10248" max="10249" width="12.58203125" style="1" bestFit="1" customWidth="1"/>
    <col min="10250" max="10251" width="9" style="1"/>
    <col min="10252" max="10252" width="12.58203125" style="1" bestFit="1" customWidth="1"/>
    <col min="10253" max="10254" width="9" style="1"/>
    <col min="10255" max="10255" width="10.33203125" style="1" bestFit="1" customWidth="1"/>
    <col min="10256" max="10256" width="12.58203125" style="1" bestFit="1" customWidth="1"/>
    <col min="10257" max="10496" width="9" style="1"/>
    <col min="10497" max="10497" width="35.33203125" style="1" customWidth="1"/>
    <col min="10498" max="10498" width="15.33203125" style="1" customWidth="1"/>
    <col min="10499" max="10499" width="14.58203125" style="1" customWidth="1"/>
    <col min="10500" max="10501" width="12.58203125" style="1" bestFit="1" customWidth="1"/>
    <col min="10502" max="10502" width="11.5" style="1" bestFit="1" customWidth="1"/>
    <col min="10503" max="10503" width="9" style="1"/>
    <col min="10504" max="10505" width="12.58203125" style="1" bestFit="1" customWidth="1"/>
    <col min="10506" max="10507" width="9" style="1"/>
    <col min="10508" max="10508" width="12.58203125" style="1" bestFit="1" customWidth="1"/>
    <col min="10509" max="10510" width="9" style="1"/>
    <col min="10511" max="10511" width="10.33203125" style="1" bestFit="1" customWidth="1"/>
    <col min="10512" max="10512" width="12.58203125" style="1" bestFit="1" customWidth="1"/>
    <col min="10513" max="10752" width="9" style="1"/>
    <col min="10753" max="10753" width="35.33203125" style="1" customWidth="1"/>
    <col min="10754" max="10754" width="15.33203125" style="1" customWidth="1"/>
    <col min="10755" max="10755" width="14.58203125" style="1" customWidth="1"/>
    <col min="10756" max="10757" width="12.58203125" style="1" bestFit="1" customWidth="1"/>
    <col min="10758" max="10758" width="11.5" style="1" bestFit="1" customWidth="1"/>
    <col min="10759" max="10759" width="9" style="1"/>
    <col min="10760" max="10761" width="12.58203125" style="1" bestFit="1" customWidth="1"/>
    <col min="10762" max="10763" width="9" style="1"/>
    <col min="10764" max="10764" width="12.58203125" style="1" bestFit="1" customWidth="1"/>
    <col min="10765" max="10766" width="9" style="1"/>
    <col min="10767" max="10767" width="10.33203125" style="1" bestFit="1" customWidth="1"/>
    <col min="10768" max="10768" width="12.58203125" style="1" bestFit="1" customWidth="1"/>
    <col min="10769" max="11008" width="9" style="1"/>
    <col min="11009" max="11009" width="35.33203125" style="1" customWidth="1"/>
    <col min="11010" max="11010" width="15.33203125" style="1" customWidth="1"/>
    <col min="11011" max="11011" width="14.58203125" style="1" customWidth="1"/>
    <col min="11012" max="11013" width="12.58203125" style="1" bestFit="1" customWidth="1"/>
    <col min="11014" max="11014" width="11.5" style="1" bestFit="1" customWidth="1"/>
    <col min="11015" max="11015" width="9" style="1"/>
    <col min="11016" max="11017" width="12.58203125" style="1" bestFit="1" customWidth="1"/>
    <col min="11018" max="11019" width="9" style="1"/>
    <col min="11020" max="11020" width="12.58203125" style="1" bestFit="1" customWidth="1"/>
    <col min="11021" max="11022" width="9" style="1"/>
    <col min="11023" max="11023" width="10.33203125" style="1" bestFit="1" customWidth="1"/>
    <col min="11024" max="11024" width="12.58203125" style="1" bestFit="1" customWidth="1"/>
    <col min="11025" max="11264" width="9" style="1"/>
    <col min="11265" max="11265" width="35.33203125" style="1" customWidth="1"/>
    <col min="11266" max="11266" width="15.33203125" style="1" customWidth="1"/>
    <col min="11267" max="11267" width="14.58203125" style="1" customWidth="1"/>
    <col min="11268" max="11269" width="12.58203125" style="1" bestFit="1" customWidth="1"/>
    <col min="11270" max="11270" width="11.5" style="1" bestFit="1" customWidth="1"/>
    <col min="11271" max="11271" width="9" style="1"/>
    <col min="11272" max="11273" width="12.58203125" style="1" bestFit="1" customWidth="1"/>
    <col min="11274" max="11275" width="9" style="1"/>
    <col min="11276" max="11276" width="12.58203125" style="1" bestFit="1" customWidth="1"/>
    <col min="11277" max="11278" width="9" style="1"/>
    <col min="11279" max="11279" width="10.33203125" style="1" bestFit="1" customWidth="1"/>
    <col min="11280" max="11280" width="12.58203125" style="1" bestFit="1" customWidth="1"/>
    <col min="11281" max="11520" width="9" style="1"/>
    <col min="11521" max="11521" width="35.33203125" style="1" customWidth="1"/>
    <col min="11522" max="11522" width="15.33203125" style="1" customWidth="1"/>
    <col min="11523" max="11523" width="14.58203125" style="1" customWidth="1"/>
    <col min="11524" max="11525" width="12.58203125" style="1" bestFit="1" customWidth="1"/>
    <col min="11526" max="11526" width="11.5" style="1" bestFit="1" customWidth="1"/>
    <col min="11527" max="11527" width="9" style="1"/>
    <col min="11528" max="11529" width="12.58203125" style="1" bestFit="1" customWidth="1"/>
    <col min="11530" max="11531" width="9" style="1"/>
    <col min="11532" max="11532" width="12.58203125" style="1" bestFit="1" customWidth="1"/>
    <col min="11533" max="11534" width="9" style="1"/>
    <col min="11535" max="11535" width="10.33203125" style="1" bestFit="1" customWidth="1"/>
    <col min="11536" max="11536" width="12.58203125" style="1" bestFit="1" customWidth="1"/>
    <col min="11537" max="11776" width="9" style="1"/>
    <col min="11777" max="11777" width="35.33203125" style="1" customWidth="1"/>
    <col min="11778" max="11778" width="15.33203125" style="1" customWidth="1"/>
    <col min="11779" max="11779" width="14.58203125" style="1" customWidth="1"/>
    <col min="11780" max="11781" width="12.58203125" style="1" bestFit="1" customWidth="1"/>
    <col min="11782" max="11782" width="11.5" style="1" bestFit="1" customWidth="1"/>
    <col min="11783" max="11783" width="9" style="1"/>
    <col min="11784" max="11785" width="12.58203125" style="1" bestFit="1" customWidth="1"/>
    <col min="11786" max="11787" width="9" style="1"/>
    <col min="11788" max="11788" width="12.58203125" style="1" bestFit="1" customWidth="1"/>
    <col min="11789" max="11790" width="9" style="1"/>
    <col min="11791" max="11791" width="10.33203125" style="1" bestFit="1" customWidth="1"/>
    <col min="11792" max="11792" width="12.58203125" style="1" bestFit="1" customWidth="1"/>
    <col min="11793" max="12032" width="9" style="1"/>
    <col min="12033" max="12033" width="35.33203125" style="1" customWidth="1"/>
    <col min="12034" max="12034" width="15.33203125" style="1" customWidth="1"/>
    <col min="12035" max="12035" width="14.58203125" style="1" customWidth="1"/>
    <col min="12036" max="12037" width="12.58203125" style="1" bestFit="1" customWidth="1"/>
    <col min="12038" max="12038" width="11.5" style="1" bestFit="1" customWidth="1"/>
    <col min="12039" max="12039" width="9" style="1"/>
    <col min="12040" max="12041" width="12.58203125" style="1" bestFit="1" customWidth="1"/>
    <col min="12042" max="12043" width="9" style="1"/>
    <col min="12044" max="12044" width="12.58203125" style="1" bestFit="1" customWidth="1"/>
    <col min="12045" max="12046" width="9" style="1"/>
    <col min="12047" max="12047" width="10.33203125" style="1" bestFit="1" customWidth="1"/>
    <col min="12048" max="12048" width="12.58203125" style="1" bestFit="1" customWidth="1"/>
    <col min="12049" max="12288" width="9" style="1"/>
    <col min="12289" max="12289" width="35.33203125" style="1" customWidth="1"/>
    <col min="12290" max="12290" width="15.33203125" style="1" customWidth="1"/>
    <col min="12291" max="12291" width="14.58203125" style="1" customWidth="1"/>
    <col min="12292" max="12293" width="12.58203125" style="1" bestFit="1" customWidth="1"/>
    <col min="12294" max="12294" width="11.5" style="1" bestFit="1" customWidth="1"/>
    <col min="12295" max="12295" width="9" style="1"/>
    <col min="12296" max="12297" width="12.58203125" style="1" bestFit="1" customWidth="1"/>
    <col min="12298" max="12299" width="9" style="1"/>
    <col min="12300" max="12300" width="12.58203125" style="1" bestFit="1" customWidth="1"/>
    <col min="12301" max="12302" width="9" style="1"/>
    <col min="12303" max="12303" width="10.33203125" style="1" bestFit="1" customWidth="1"/>
    <col min="12304" max="12304" width="12.58203125" style="1" bestFit="1" customWidth="1"/>
    <col min="12305" max="12544" width="9" style="1"/>
    <col min="12545" max="12545" width="35.33203125" style="1" customWidth="1"/>
    <col min="12546" max="12546" width="15.33203125" style="1" customWidth="1"/>
    <col min="12547" max="12547" width="14.58203125" style="1" customWidth="1"/>
    <col min="12548" max="12549" width="12.58203125" style="1" bestFit="1" customWidth="1"/>
    <col min="12550" max="12550" width="11.5" style="1" bestFit="1" customWidth="1"/>
    <col min="12551" max="12551" width="9" style="1"/>
    <col min="12552" max="12553" width="12.58203125" style="1" bestFit="1" customWidth="1"/>
    <col min="12554" max="12555" width="9" style="1"/>
    <col min="12556" max="12556" width="12.58203125" style="1" bestFit="1" customWidth="1"/>
    <col min="12557" max="12558" width="9" style="1"/>
    <col min="12559" max="12559" width="10.33203125" style="1" bestFit="1" customWidth="1"/>
    <col min="12560" max="12560" width="12.58203125" style="1" bestFit="1" customWidth="1"/>
    <col min="12561" max="12800" width="9" style="1"/>
    <col min="12801" max="12801" width="35.33203125" style="1" customWidth="1"/>
    <col min="12802" max="12802" width="15.33203125" style="1" customWidth="1"/>
    <col min="12803" max="12803" width="14.58203125" style="1" customWidth="1"/>
    <col min="12804" max="12805" width="12.58203125" style="1" bestFit="1" customWidth="1"/>
    <col min="12806" max="12806" width="11.5" style="1" bestFit="1" customWidth="1"/>
    <col min="12807" max="12807" width="9" style="1"/>
    <col min="12808" max="12809" width="12.58203125" style="1" bestFit="1" customWidth="1"/>
    <col min="12810" max="12811" width="9" style="1"/>
    <col min="12812" max="12812" width="12.58203125" style="1" bestFit="1" customWidth="1"/>
    <col min="12813" max="12814" width="9" style="1"/>
    <col min="12815" max="12815" width="10.33203125" style="1" bestFit="1" customWidth="1"/>
    <col min="12816" max="12816" width="12.58203125" style="1" bestFit="1" customWidth="1"/>
    <col min="12817" max="13056" width="9" style="1"/>
    <col min="13057" max="13057" width="35.33203125" style="1" customWidth="1"/>
    <col min="13058" max="13058" width="15.33203125" style="1" customWidth="1"/>
    <col min="13059" max="13059" width="14.58203125" style="1" customWidth="1"/>
    <col min="13060" max="13061" width="12.58203125" style="1" bestFit="1" customWidth="1"/>
    <col min="13062" max="13062" width="11.5" style="1" bestFit="1" customWidth="1"/>
    <col min="13063" max="13063" width="9" style="1"/>
    <col min="13064" max="13065" width="12.58203125" style="1" bestFit="1" customWidth="1"/>
    <col min="13066" max="13067" width="9" style="1"/>
    <col min="13068" max="13068" width="12.58203125" style="1" bestFit="1" customWidth="1"/>
    <col min="13069" max="13070" width="9" style="1"/>
    <col min="13071" max="13071" width="10.33203125" style="1" bestFit="1" customWidth="1"/>
    <col min="13072" max="13072" width="12.58203125" style="1" bestFit="1" customWidth="1"/>
    <col min="13073" max="13312" width="9" style="1"/>
    <col min="13313" max="13313" width="35.33203125" style="1" customWidth="1"/>
    <col min="13314" max="13314" width="15.33203125" style="1" customWidth="1"/>
    <col min="13315" max="13315" width="14.58203125" style="1" customWidth="1"/>
    <col min="13316" max="13317" width="12.58203125" style="1" bestFit="1" customWidth="1"/>
    <col min="13318" max="13318" width="11.5" style="1" bestFit="1" customWidth="1"/>
    <col min="13319" max="13319" width="9" style="1"/>
    <col min="13320" max="13321" width="12.58203125" style="1" bestFit="1" customWidth="1"/>
    <col min="13322" max="13323" width="9" style="1"/>
    <col min="13324" max="13324" width="12.58203125" style="1" bestFit="1" customWidth="1"/>
    <col min="13325" max="13326" width="9" style="1"/>
    <col min="13327" max="13327" width="10.33203125" style="1" bestFit="1" customWidth="1"/>
    <col min="13328" max="13328" width="12.58203125" style="1" bestFit="1" customWidth="1"/>
    <col min="13329" max="13568" width="9" style="1"/>
    <col min="13569" max="13569" width="35.33203125" style="1" customWidth="1"/>
    <col min="13570" max="13570" width="15.33203125" style="1" customWidth="1"/>
    <col min="13571" max="13571" width="14.58203125" style="1" customWidth="1"/>
    <col min="13572" max="13573" width="12.58203125" style="1" bestFit="1" customWidth="1"/>
    <col min="13574" max="13574" width="11.5" style="1" bestFit="1" customWidth="1"/>
    <col min="13575" max="13575" width="9" style="1"/>
    <col min="13576" max="13577" width="12.58203125" style="1" bestFit="1" customWidth="1"/>
    <col min="13578" max="13579" width="9" style="1"/>
    <col min="13580" max="13580" width="12.58203125" style="1" bestFit="1" customWidth="1"/>
    <col min="13581" max="13582" width="9" style="1"/>
    <col min="13583" max="13583" width="10.33203125" style="1" bestFit="1" customWidth="1"/>
    <col min="13584" max="13584" width="12.58203125" style="1" bestFit="1" customWidth="1"/>
    <col min="13585" max="13824" width="9" style="1"/>
    <col min="13825" max="13825" width="35.33203125" style="1" customWidth="1"/>
    <col min="13826" max="13826" width="15.33203125" style="1" customWidth="1"/>
    <col min="13827" max="13827" width="14.58203125" style="1" customWidth="1"/>
    <col min="13828" max="13829" width="12.58203125" style="1" bestFit="1" customWidth="1"/>
    <col min="13830" max="13830" width="11.5" style="1" bestFit="1" customWidth="1"/>
    <col min="13831" max="13831" width="9" style="1"/>
    <col min="13832" max="13833" width="12.58203125" style="1" bestFit="1" customWidth="1"/>
    <col min="13834" max="13835" width="9" style="1"/>
    <col min="13836" max="13836" width="12.58203125" style="1" bestFit="1" customWidth="1"/>
    <col min="13837" max="13838" width="9" style="1"/>
    <col min="13839" max="13839" width="10.33203125" style="1" bestFit="1" customWidth="1"/>
    <col min="13840" max="13840" width="12.58203125" style="1" bestFit="1" customWidth="1"/>
    <col min="13841" max="14080" width="9" style="1"/>
    <col min="14081" max="14081" width="35.33203125" style="1" customWidth="1"/>
    <col min="14082" max="14082" width="15.33203125" style="1" customWidth="1"/>
    <col min="14083" max="14083" width="14.58203125" style="1" customWidth="1"/>
    <col min="14084" max="14085" width="12.58203125" style="1" bestFit="1" customWidth="1"/>
    <col min="14086" max="14086" width="11.5" style="1" bestFit="1" customWidth="1"/>
    <col min="14087" max="14087" width="9" style="1"/>
    <col min="14088" max="14089" width="12.58203125" style="1" bestFit="1" customWidth="1"/>
    <col min="14090" max="14091" width="9" style="1"/>
    <col min="14092" max="14092" width="12.58203125" style="1" bestFit="1" customWidth="1"/>
    <col min="14093" max="14094" width="9" style="1"/>
    <col min="14095" max="14095" width="10.33203125" style="1" bestFit="1" customWidth="1"/>
    <col min="14096" max="14096" width="12.58203125" style="1" bestFit="1" customWidth="1"/>
    <col min="14097" max="14336" width="9" style="1"/>
    <col min="14337" max="14337" width="35.33203125" style="1" customWidth="1"/>
    <col min="14338" max="14338" width="15.33203125" style="1" customWidth="1"/>
    <col min="14339" max="14339" width="14.58203125" style="1" customWidth="1"/>
    <col min="14340" max="14341" width="12.58203125" style="1" bestFit="1" customWidth="1"/>
    <col min="14342" max="14342" width="11.5" style="1" bestFit="1" customWidth="1"/>
    <col min="14343" max="14343" width="9" style="1"/>
    <col min="14344" max="14345" width="12.58203125" style="1" bestFit="1" customWidth="1"/>
    <col min="14346" max="14347" width="9" style="1"/>
    <col min="14348" max="14348" width="12.58203125" style="1" bestFit="1" customWidth="1"/>
    <col min="14349" max="14350" width="9" style="1"/>
    <col min="14351" max="14351" width="10.33203125" style="1" bestFit="1" customWidth="1"/>
    <col min="14352" max="14352" width="12.58203125" style="1" bestFit="1" customWidth="1"/>
    <col min="14353" max="14592" width="9" style="1"/>
    <col min="14593" max="14593" width="35.33203125" style="1" customWidth="1"/>
    <col min="14594" max="14594" width="15.33203125" style="1" customWidth="1"/>
    <col min="14595" max="14595" width="14.58203125" style="1" customWidth="1"/>
    <col min="14596" max="14597" width="12.58203125" style="1" bestFit="1" customWidth="1"/>
    <col min="14598" max="14598" width="11.5" style="1" bestFit="1" customWidth="1"/>
    <col min="14599" max="14599" width="9" style="1"/>
    <col min="14600" max="14601" width="12.58203125" style="1" bestFit="1" customWidth="1"/>
    <col min="14602" max="14603" width="9" style="1"/>
    <col min="14604" max="14604" width="12.58203125" style="1" bestFit="1" customWidth="1"/>
    <col min="14605" max="14606" width="9" style="1"/>
    <col min="14607" max="14607" width="10.33203125" style="1" bestFit="1" customWidth="1"/>
    <col min="14608" max="14608" width="12.58203125" style="1" bestFit="1" customWidth="1"/>
    <col min="14609" max="14848" width="9" style="1"/>
    <col min="14849" max="14849" width="35.33203125" style="1" customWidth="1"/>
    <col min="14850" max="14850" width="15.33203125" style="1" customWidth="1"/>
    <col min="14851" max="14851" width="14.58203125" style="1" customWidth="1"/>
    <col min="14852" max="14853" width="12.58203125" style="1" bestFit="1" customWidth="1"/>
    <col min="14854" max="14854" width="11.5" style="1" bestFit="1" customWidth="1"/>
    <col min="14855" max="14855" width="9" style="1"/>
    <col min="14856" max="14857" width="12.58203125" style="1" bestFit="1" customWidth="1"/>
    <col min="14858" max="14859" width="9" style="1"/>
    <col min="14860" max="14860" width="12.58203125" style="1" bestFit="1" customWidth="1"/>
    <col min="14861" max="14862" width="9" style="1"/>
    <col min="14863" max="14863" width="10.33203125" style="1" bestFit="1" customWidth="1"/>
    <col min="14864" max="14864" width="12.58203125" style="1" bestFit="1" customWidth="1"/>
    <col min="14865" max="15104" width="9" style="1"/>
    <col min="15105" max="15105" width="35.33203125" style="1" customWidth="1"/>
    <col min="15106" max="15106" width="15.33203125" style="1" customWidth="1"/>
    <col min="15107" max="15107" width="14.58203125" style="1" customWidth="1"/>
    <col min="15108" max="15109" width="12.58203125" style="1" bestFit="1" customWidth="1"/>
    <col min="15110" max="15110" width="11.5" style="1" bestFit="1" customWidth="1"/>
    <col min="15111" max="15111" width="9" style="1"/>
    <col min="15112" max="15113" width="12.58203125" style="1" bestFit="1" customWidth="1"/>
    <col min="15114" max="15115" width="9" style="1"/>
    <col min="15116" max="15116" width="12.58203125" style="1" bestFit="1" customWidth="1"/>
    <col min="15117" max="15118" width="9" style="1"/>
    <col min="15119" max="15119" width="10.33203125" style="1" bestFit="1" customWidth="1"/>
    <col min="15120" max="15120" width="12.58203125" style="1" bestFit="1" customWidth="1"/>
    <col min="15121" max="15360" width="9" style="1"/>
    <col min="15361" max="15361" width="35.33203125" style="1" customWidth="1"/>
    <col min="15362" max="15362" width="15.33203125" style="1" customWidth="1"/>
    <col min="15363" max="15363" width="14.58203125" style="1" customWidth="1"/>
    <col min="15364" max="15365" width="12.58203125" style="1" bestFit="1" customWidth="1"/>
    <col min="15366" max="15366" width="11.5" style="1" bestFit="1" customWidth="1"/>
    <col min="15367" max="15367" width="9" style="1"/>
    <col min="15368" max="15369" width="12.58203125" style="1" bestFit="1" customWidth="1"/>
    <col min="15370" max="15371" width="9" style="1"/>
    <col min="15372" max="15372" width="12.58203125" style="1" bestFit="1" customWidth="1"/>
    <col min="15373" max="15374" width="9" style="1"/>
    <col min="15375" max="15375" width="10.33203125" style="1" bestFit="1" customWidth="1"/>
    <col min="15376" max="15376" width="12.58203125" style="1" bestFit="1" customWidth="1"/>
    <col min="15377" max="15616" width="9" style="1"/>
    <col min="15617" max="15617" width="35.33203125" style="1" customWidth="1"/>
    <col min="15618" max="15618" width="15.33203125" style="1" customWidth="1"/>
    <col min="15619" max="15619" width="14.58203125" style="1" customWidth="1"/>
    <col min="15620" max="15621" width="12.58203125" style="1" bestFit="1" customWidth="1"/>
    <col min="15622" max="15622" width="11.5" style="1" bestFit="1" customWidth="1"/>
    <col min="15623" max="15623" width="9" style="1"/>
    <col min="15624" max="15625" width="12.58203125" style="1" bestFit="1" customWidth="1"/>
    <col min="15626" max="15627" width="9" style="1"/>
    <col min="15628" max="15628" width="12.58203125" style="1" bestFit="1" customWidth="1"/>
    <col min="15629" max="15630" width="9" style="1"/>
    <col min="15631" max="15631" width="10.33203125" style="1" bestFit="1" customWidth="1"/>
    <col min="15632" max="15632" width="12.58203125" style="1" bestFit="1" customWidth="1"/>
    <col min="15633" max="15872" width="9" style="1"/>
    <col min="15873" max="15873" width="35.33203125" style="1" customWidth="1"/>
    <col min="15874" max="15874" width="15.33203125" style="1" customWidth="1"/>
    <col min="15875" max="15875" width="14.58203125" style="1" customWidth="1"/>
    <col min="15876" max="15877" width="12.58203125" style="1" bestFit="1" customWidth="1"/>
    <col min="15878" max="15878" width="11.5" style="1" bestFit="1" customWidth="1"/>
    <col min="15879" max="15879" width="9" style="1"/>
    <col min="15880" max="15881" width="12.58203125" style="1" bestFit="1" customWidth="1"/>
    <col min="15882" max="15883" width="9" style="1"/>
    <col min="15884" max="15884" width="12.58203125" style="1" bestFit="1" customWidth="1"/>
    <col min="15885" max="15886" width="9" style="1"/>
    <col min="15887" max="15887" width="10.33203125" style="1" bestFit="1" customWidth="1"/>
    <col min="15888" max="15888" width="12.58203125" style="1" bestFit="1" customWidth="1"/>
    <col min="15889" max="16128" width="9" style="1"/>
    <col min="16129" max="16129" width="35.33203125" style="1" customWidth="1"/>
    <col min="16130" max="16130" width="15.33203125" style="1" customWidth="1"/>
    <col min="16131" max="16131" width="14.58203125" style="1" customWidth="1"/>
    <col min="16132" max="16133" width="12.58203125" style="1" bestFit="1" customWidth="1"/>
    <col min="16134" max="16134" width="11.5" style="1" bestFit="1" customWidth="1"/>
    <col min="16135" max="16135" width="9" style="1"/>
    <col min="16136" max="16137" width="12.58203125" style="1" bestFit="1" customWidth="1"/>
    <col min="16138" max="16139" width="9" style="1"/>
    <col min="16140" max="16140" width="12.58203125" style="1" bestFit="1" customWidth="1"/>
    <col min="16141" max="16142" width="9" style="1"/>
    <col min="16143" max="16143" width="10.33203125" style="1" bestFit="1" customWidth="1"/>
    <col min="16144" max="16144" width="12.58203125" style="1" bestFit="1" customWidth="1"/>
    <col min="16145" max="16384" width="9" style="1"/>
  </cols>
  <sheetData>
    <row r="3" spans="1:32" ht="15" x14ac:dyDescent="0.3">
      <c r="A3" s="5" t="s">
        <v>93</v>
      </c>
      <c r="B3" s="5" t="s">
        <v>94</v>
      </c>
    </row>
    <row r="4" spans="1:32" ht="15" x14ac:dyDescent="0.3">
      <c r="A4" s="5" t="s">
        <v>95</v>
      </c>
      <c r="B4" s="1" t="s">
        <v>96</v>
      </c>
      <c r="C4" s="1" t="s">
        <v>97</v>
      </c>
      <c r="D4" s="1" t="s">
        <v>98</v>
      </c>
      <c r="F4" s="5" t="s">
        <v>99</v>
      </c>
      <c r="G4" s="1" t="s">
        <v>96</v>
      </c>
      <c r="H4" s="1" t="s">
        <v>97</v>
      </c>
      <c r="I4" s="1" t="s">
        <v>98</v>
      </c>
    </row>
    <row r="5" spans="1:32" x14ac:dyDescent="0.25">
      <c r="B5" s="1">
        <v>5.0199999999999996</v>
      </c>
      <c r="C5" s="1">
        <v>4.34</v>
      </c>
      <c r="D5" s="1">
        <f t="shared" ref="D5:D10" si="0">B5*C5*C5*0.52</f>
        <v>49.168450239999991</v>
      </c>
      <c r="G5" s="1">
        <v>3.42</v>
      </c>
      <c r="H5" s="1">
        <v>3.08</v>
      </c>
      <c r="I5" s="1">
        <f t="shared" ref="I5:I11" si="1">G5*H5*H5*0.52</f>
        <v>16.870613760000001</v>
      </c>
      <c r="L5" s="2"/>
      <c r="V5" s="2"/>
      <c r="AF5" s="2"/>
    </row>
    <row r="6" spans="1:32" x14ac:dyDescent="0.25">
      <c r="B6" s="1">
        <v>4.3</v>
      </c>
      <c r="C6" s="1">
        <v>3.72</v>
      </c>
      <c r="D6" s="1">
        <f t="shared" si="0"/>
        <v>30.942662400000003</v>
      </c>
      <c r="G6" s="1">
        <v>8.94</v>
      </c>
      <c r="H6" s="1">
        <v>5.0199999999999996</v>
      </c>
      <c r="I6" s="1">
        <f t="shared" si="1"/>
        <v>117.15161951999997</v>
      </c>
      <c r="L6" s="2"/>
      <c r="V6" s="2"/>
      <c r="AF6" s="2"/>
    </row>
    <row r="7" spans="1:32" x14ac:dyDescent="0.25">
      <c r="B7" s="1">
        <v>3.8</v>
      </c>
      <c r="C7" s="1">
        <v>3.3</v>
      </c>
      <c r="D7" s="1">
        <f t="shared" si="0"/>
        <v>21.518640000000001</v>
      </c>
      <c r="G7" s="1">
        <v>6.34</v>
      </c>
      <c r="H7" s="1">
        <v>3.32</v>
      </c>
      <c r="I7" s="1">
        <f t="shared" si="1"/>
        <v>36.338648319999997</v>
      </c>
      <c r="L7" s="2"/>
      <c r="V7" s="2"/>
      <c r="AF7" s="2"/>
    </row>
    <row r="8" spans="1:32" x14ac:dyDescent="0.25">
      <c r="B8" s="1">
        <v>4.92</v>
      </c>
      <c r="C8" s="1">
        <v>3.74</v>
      </c>
      <c r="D8" s="1">
        <f t="shared" si="0"/>
        <v>35.785875840000003</v>
      </c>
      <c r="G8" s="1">
        <v>4.5199999999999996</v>
      </c>
      <c r="H8" s="1">
        <v>4.4400000000000004</v>
      </c>
      <c r="I8" s="1">
        <f t="shared" si="1"/>
        <v>46.334845440000002</v>
      </c>
      <c r="L8" s="2"/>
      <c r="V8" s="2"/>
      <c r="AF8" s="2"/>
    </row>
    <row r="9" spans="1:32" x14ac:dyDescent="0.25">
      <c r="B9" s="1">
        <v>4.76</v>
      </c>
      <c r="C9" s="1">
        <v>4.08</v>
      </c>
      <c r="D9" s="1">
        <f t="shared" si="0"/>
        <v>41.203169279999997</v>
      </c>
      <c r="G9" s="1">
        <v>3.5</v>
      </c>
      <c r="H9" s="1">
        <v>3.5</v>
      </c>
      <c r="I9" s="1">
        <f t="shared" si="1"/>
        <v>22.295000000000002</v>
      </c>
      <c r="L9" s="2"/>
      <c r="V9" s="2"/>
      <c r="AF9" s="2"/>
    </row>
    <row r="10" spans="1:32" x14ac:dyDescent="0.25">
      <c r="B10" s="1">
        <v>5.0999999999999996</v>
      </c>
      <c r="C10" s="1">
        <v>3.82</v>
      </c>
      <c r="D10" s="1">
        <f t="shared" si="0"/>
        <v>38.699044800000003</v>
      </c>
      <c r="G10" s="1">
        <v>7</v>
      </c>
      <c r="H10" s="1">
        <v>3.82</v>
      </c>
      <c r="I10" s="1">
        <f t="shared" si="1"/>
        <v>53.116335999999997</v>
      </c>
      <c r="L10" s="2"/>
      <c r="V10" s="2"/>
      <c r="AF10" s="2"/>
    </row>
    <row r="11" spans="1:32" x14ac:dyDescent="0.3">
      <c r="G11" s="1">
        <v>5.72</v>
      </c>
      <c r="H11" s="1">
        <v>3.84</v>
      </c>
      <c r="I11" s="1">
        <f t="shared" si="1"/>
        <v>43.859312639999992</v>
      </c>
    </row>
    <row r="13" spans="1:32" ht="15" x14ac:dyDescent="0.3">
      <c r="A13" s="5" t="s">
        <v>100</v>
      </c>
    </row>
    <row r="14" spans="1:32" ht="15" x14ac:dyDescent="0.3">
      <c r="A14" s="5" t="s">
        <v>95</v>
      </c>
      <c r="B14" s="1" t="s">
        <v>96</v>
      </c>
      <c r="C14" s="1" t="s">
        <v>97</v>
      </c>
      <c r="D14" s="1" t="s">
        <v>98</v>
      </c>
      <c r="G14" s="1" t="s">
        <v>96</v>
      </c>
      <c r="H14" s="1" t="s">
        <v>97</v>
      </c>
      <c r="I14" s="1" t="s">
        <v>98</v>
      </c>
    </row>
    <row r="15" spans="1:32" ht="15" x14ac:dyDescent="0.3">
      <c r="B15" s="1">
        <v>2.02</v>
      </c>
      <c r="C15" s="1">
        <v>2</v>
      </c>
      <c r="D15" s="1">
        <f>B15*C15*C15*0.52</f>
        <v>4.2016</v>
      </c>
      <c r="F15" s="5" t="s">
        <v>99</v>
      </c>
      <c r="G15" s="1">
        <v>3</v>
      </c>
      <c r="H15" s="5">
        <v>2</v>
      </c>
      <c r="I15" s="5">
        <f t="shared" ref="I15:I23" si="2">G15*H15*H15*0.52</f>
        <v>6.24</v>
      </c>
      <c r="K15" s="5"/>
      <c r="L15" s="5"/>
      <c r="M15" s="5"/>
      <c r="N15" s="5"/>
      <c r="O15" s="5"/>
      <c r="P15" s="5"/>
      <c r="Q15" s="5"/>
      <c r="R15" s="5"/>
    </row>
    <row r="16" spans="1:32" ht="15" x14ac:dyDescent="0.3">
      <c r="B16" s="1">
        <v>8.1199999999999992</v>
      </c>
      <c r="C16" s="1">
        <v>5.12</v>
      </c>
      <c r="D16" s="1">
        <f t="shared" ref="D16:D23" si="3">B16*C16*C16*0.52</f>
        <v>110.68768256</v>
      </c>
      <c r="G16" s="1">
        <v>6.71</v>
      </c>
      <c r="H16" s="5">
        <v>6.08</v>
      </c>
      <c r="I16" s="5">
        <f t="shared" si="2"/>
        <v>128.98316288000001</v>
      </c>
      <c r="K16" s="5"/>
      <c r="L16" s="5"/>
      <c r="M16" s="5"/>
      <c r="N16" s="5"/>
      <c r="O16" s="5"/>
      <c r="P16" s="5"/>
      <c r="Q16" s="5"/>
      <c r="R16" s="5"/>
    </row>
    <row r="17" spans="1:21" ht="15" x14ac:dyDescent="0.3">
      <c r="B17" s="1">
        <v>5.52</v>
      </c>
      <c r="C17" s="1">
        <v>4.54</v>
      </c>
      <c r="D17" s="1">
        <f t="shared" si="3"/>
        <v>59.163536639999997</v>
      </c>
      <c r="G17" s="1">
        <v>6.74</v>
      </c>
      <c r="H17" s="5">
        <v>3.9</v>
      </c>
      <c r="I17" s="5">
        <f t="shared" si="2"/>
        <v>53.308008000000001</v>
      </c>
      <c r="K17" s="5"/>
      <c r="L17" s="5"/>
      <c r="M17" s="5"/>
      <c r="N17" s="5"/>
      <c r="O17" s="5"/>
      <c r="P17" s="5"/>
      <c r="Q17" s="5"/>
      <c r="R17" s="5"/>
    </row>
    <row r="18" spans="1:21" ht="15" x14ac:dyDescent="0.3">
      <c r="B18" s="1">
        <v>3.02</v>
      </c>
      <c r="C18" s="1">
        <v>3</v>
      </c>
      <c r="D18" s="1">
        <f t="shared" si="3"/>
        <v>14.133599999999999</v>
      </c>
      <c r="G18" s="1">
        <v>5.0199999999999996</v>
      </c>
      <c r="H18" s="5">
        <v>4.22</v>
      </c>
      <c r="I18" s="5">
        <f t="shared" si="2"/>
        <v>46.487047359999991</v>
      </c>
      <c r="K18" s="5"/>
      <c r="L18" s="5"/>
      <c r="M18" s="5"/>
      <c r="N18" s="5"/>
      <c r="O18" s="5"/>
      <c r="P18" s="5"/>
      <c r="Q18" s="5"/>
      <c r="R18" s="5"/>
    </row>
    <row r="19" spans="1:21" ht="15" x14ac:dyDescent="0.3">
      <c r="B19" s="1">
        <v>8.14</v>
      </c>
      <c r="C19" s="1">
        <v>5.7</v>
      </c>
      <c r="D19" s="1">
        <f t="shared" si="3"/>
        <v>137.52367200000003</v>
      </c>
      <c r="G19" s="1">
        <v>6.68</v>
      </c>
      <c r="H19" s="5">
        <v>4.1399999999999997</v>
      </c>
      <c r="I19" s="5">
        <f t="shared" si="2"/>
        <v>59.536114559999994</v>
      </c>
      <c r="K19" s="5"/>
      <c r="L19" s="5"/>
      <c r="M19" s="5"/>
      <c r="N19" s="5"/>
      <c r="O19" s="5"/>
      <c r="P19" s="5"/>
      <c r="Q19" s="5"/>
      <c r="R19" s="5"/>
    </row>
    <row r="20" spans="1:21" ht="15" x14ac:dyDescent="0.3">
      <c r="B20" s="1">
        <v>5.4</v>
      </c>
      <c r="C20" s="1">
        <v>4.32</v>
      </c>
      <c r="D20" s="1">
        <f t="shared" si="3"/>
        <v>52.404019200000008</v>
      </c>
      <c r="G20" s="1">
        <v>6.9</v>
      </c>
      <c r="H20" s="5">
        <v>4.92</v>
      </c>
      <c r="I20" s="5">
        <f t="shared" si="2"/>
        <v>86.852563200000006</v>
      </c>
      <c r="K20" s="5"/>
      <c r="L20" s="5"/>
      <c r="M20" s="5"/>
      <c r="N20" s="5"/>
      <c r="O20" s="5"/>
      <c r="P20" s="5"/>
      <c r="Q20" s="5"/>
      <c r="R20" s="5"/>
    </row>
    <row r="21" spans="1:21" ht="15" x14ac:dyDescent="0.3">
      <c r="B21" s="1">
        <v>5.5</v>
      </c>
      <c r="C21" s="1">
        <v>5.0199999999999996</v>
      </c>
      <c r="D21" s="1">
        <f t="shared" si="3"/>
        <v>72.073143999999999</v>
      </c>
      <c r="G21" s="1">
        <v>11.62</v>
      </c>
      <c r="H21" s="5">
        <v>5.68</v>
      </c>
      <c r="I21" s="5">
        <f t="shared" si="2"/>
        <v>194.94232575999999</v>
      </c>
      <c r="K21" s="5"/>
      <c r="L21" s="5"/>
      <c r="M21" s="5"/>
      <c r="N21" s="5"/>
      <c r="O21" s="5"/>
      <c r="P21" s="5"/>
      <c r="Q21" s="5"/>
      <c r="R21" s="5"/>
    </row>
    <row r="22" spans="1:21" ht="15" x14ac:dyDescent="0.3">
      <c r="B22" s="1">
        <v>5.98</v>
      </c>
      <c r="C22" s="1">
        <v>5.22</v>
      </c>
      <c r="D22" s="1">
        <f t="shared" si="3"/>
        <v>84.731624640000007</v>
      </c>
      <c r="G22" s="1">
        <v>9.07</v>
      </c>
      <c r="H22" s="5">
        <v>5.42</v>
      </c>
      <c r="I22" s="5">
        <f t="shared" si="2"/>
        <v>138.55085295999999</v>
      </c>
      <c r="K22" s="5"/>
      <c r="L22" s="5"/>
      <c r="M22" s="5"/>
      <c r="N22" s="5"/>
      <c r="O22" s="5"/>
      <c r="P22" s="5"/>
      <c r="Q22" s="5"/>
      <c r="R22" s="5"/>
    </row>
    <row r="23" spans="1:21" ht="15" x14ac:dyDescent="0.3">
      <c r="B23" s="1">
        <v>4.5999999999999996</v>
      </c>
      <c r="C23" s="1">
        <v>4.22</v>
      </c>
      <c r="D23" s="1">
        <f t="shared" si="3"/>
        <v>42.597692799999997</v>
      </c>
      <c r="G23" s="1">
        <v>6.38</v>
      </c>
      <c r="H23" s="5">
        <v>5.82</v>
      </c>
      <c r="I23" s="5">
        <f t="shared" si="2"/>
        <v>112.37507424000002</v>
      </c>
      <c r="K23" s="5"/>
      <c r="L23" s="5"/>
      <c r="M23" s="5"/>
      <c r="N23" s="5"/>
      <c r="O23" s="5"/>
      <c r="P23" s="5"/>
      <c r="Q23" s="5"/>
      <c r="R23" s="5"/>
    </row>
    <row r="24" spans="1:21" ht="15" x14ac:dyDescent="0.3">
      <c r="H24" s="5"/>
      <c r="I24" s="5"/>
      <c r="K24" s="5"/>
      <c r="L24" s="5"/>
      <c r="M24" s="5"/>
      <c r="N24" s="5"/>
      <c r="O24" s="5"/>
      <c r="P24" s="5"/>
      <c r="Q24" s="5"/>
      <c r="R24" s="5"/>
    </row>
    <row r="25" spans="1:21" ht="15" x14ac:dyDescent="0.3">
      <c r="A25" s="5" t="s">
        <v>101</v>
      </c>
      <c r="B25" s="5" t="s">
        <v>95</v>
      </c>
      <c r="H25" s="5"/>
      <c r="I25" s="5"/>
      <c r="K25" s="5"/>
      <c r="L25" s="5"/>
      <c r="M25" s="5"/>
      <c r="N25" s="5"/>
      <c r="O25" s="5"/>
      <c r="P25" s="5"/>
      <c r="Q25" s="5"/>
      <c r="R25" s="5"/>
    </row>
    <row r="26" spans="1:21" ht="15" x14ac:dyDescent="0.3">
      <c r="B26" s="1" t="s">
        <v>96</v>
      </c>
      <c r="C26" s="1" t="s">
        <v>97</v>
      </c>
      <c r="D26" s="1" t="s">
        <v>98</v>
      </c>
      <c r="F26" s="5" t="s">
        <v>99</v>
      </c>
      <c r="G26" s="1" t="s">
        <v>96</v>
      </c>
      <c r="H26" s="1" t="s">
        <v>97</v>
      </c>
      <c r="I26" s="1" t="s">
        <v>98</v>
      </c>
      <c r="K26" s="5"/>
      <c r="L26" s="5"/>
      <c r="M26" s="5"/>
      <c r="N26" s="5"/>
      <c r="O26" s="5"/>
      <c r="P26" s="5"/>
      <c r="Q26" s="5"/>
      <c r="R26" s="5"/>
    </row>
    <row r="27" spans="1:21" ht="15" x14ac:dyDescent="0.3">
      <c r="B27" s="1">
        <v>5.04</v>
      </c>
      <c r="C27" s="1">
        <v>4.08</v>
      </c>
      <c r="D27" s="1">
        <f>B27*C27*C27*0.52</f>
        <v>43.626885120000004</v>
      </c>
      <c r="G27" s="1">
        <v>3.82</v>
      </c>
      <c r="H27" s="5">
        <v>3.79</v>
      </c>
      <c r="I27" s="5">
        <f t="shared" ref="I27:I35" si="4">G27*H27*H27*0.52</f>
        <v>28.532848240000003</v>
      </c>
      <c r="K27" s="5"/>
      <c r="L27" s="5"/>
      <c r="M27" s="5"/>
      <c r="N27" s="5"/>
      <c r="O27" s="5"/>
      <c r="P27" s="5"/>
      <c r="Q27" s="5"/>
      <c r="R27" s="5"/>
    </row>
    <row r="28" spans="1:21" ht="15" x14ac:dyDescent="0.25">
      <c r="B28" s="1">
        <v>8.0399999999999991</v>
      </c>
      <c r="C28" s="1">
        <v>6.64</v>
      </c>
      <c r="D28" s="1">
        <f t="shared" ref="D28:D33" si="5">B28*C28*C28*0.52</f>
        <v>184.32979967999995</v>
      </c>
      <c r="G28" s="1">
        <v>8.0399999999999991</v>
      </c>
      <c r="H28" s="5">
        <v>6.82</v>
      </c>
      <c r="I28" s="5">
        <f t="shared" si="4"/>
        <v>194.45904192</v>
      </c>
      <c r="K28" s="5"/>
      <c r="L28" s="5"/>
      <c r="M28" s="2"/>
      <c r="N28" s="2"/>
      <c r="O28" s="2"/>
      <c r="P28" s="2"/>
      <c r="Q28" s="2"/>
      <c r="R28" s="2"/>
      <c r="S28" s="2"/>
      <c r="T28" s="2"/>
      <c r="U28" s="2"/>
    </row>
    <row r="29" spans="1:21" ht="15" x14ac:dyDescent="0.25">
      <c r="B29" s="1">
        <v>7.06</v>
      </c>
      <c r="C29" s="1">
        <v>5.08</v>
      </c>
      <c r="D29" s="1">
        <f t="shared" si="5"/>
        <v>94.740455679999997</v>
      </c>
      <c r="G29" s="1">
        <v>7.08</v>
      </c>
      <c r="H29" s="5">
        <v>6.78</v>
      </c>
      <c r="I29" s="5">
        <f t="shared" si="4"/>
        <v>169.23726144000003</v>
      </c>
      <c r="K29" s="5"/>
      <c r="L29" s="5"/>
      <c r="M29" s="2"/>
      <c r="N29" s="2"/>
      <c r="O29" s="2"/>
      <c r="P29" s="2"/>
      <c r="Q29" s="2"/>
      <c r="R29" s="2"/>
      <c r="S29" s="6"/>
      <c r="T29" s="6"/>
      <c r="U29" s="6"/>
    </row>
    <row r="30" spans="1:21" ht="15" x14ac:dyDescent="0.25">
      <c r="B30" s="1">
        <v>10.38</v>
      </c>
      <c r="C30" s="1">
        <v>8.0399999999999991</v>
      </c>
      <c r="D30" s="1">
        <f t="shared" si="5"/>
        <v>348.90950015999994</v>
      </c>
      <c r="G30" s="1">
        <v>7.58</v>
      </c>
      <c r="H30" s="5">
        <v>6.36</v>
      </c>
      <c r="I30" s="5">
        <f t="shared" si="4"/>
        <v>159.43614336000002</v>
      </c>
      <c r="K30" s="5"/>
      <c r="L30" s="5"/>
      <c r="M30" s="2"/>
      <c r="N30" s="2"/>
      <c r="O30" s="2"/>
      <c r="P30" s="2"/>
      <c r="Q30" s="2"/>
      <c r="R30" s="2"/>
      <c r="S30" s="2"/>
      <c r="T30" s="2"/>
      <c r="U30" s="2"/>
    </row>
    <row r="31" spans="1:21" ht="15" x14ac:dyDescent="0.25">
      <c r="B31" s="1">
        <v>6.12</v>
      </c>
      <c r="C31" s="1">
        <v>4.58</v>
      </c>
      <c r="D31" s="1">
        <f t="shared" si="5"/>
        <v>66.755295360000005</v>
      </c>
      <c r="G31" s="1">
        <v>10.38</v>
      </c>
      <c r="H31" s="5">
        <v>8.0399999999999991</v>
      </c>
      <c r="I31" s="5">
        <f t="shared" si="4"/>
        <v>348.90950015999994</v>
      </c>
      <c r="K31" s="5"/>
      <c r="L31" s="5"/>
      <c r="M31" s="2"/>
      <c r="N31" s="2"/>
      <c r="O31" s="2"/>
      <c r="P31" s="2"/>
      <c r="Q31" s="2"/>
      <c r="R31" s="2"/>
      <c r="S31" s="2"/>
      <c r="T31" s="2"/>
      <c r="U31" s="2"/>
    </row>
    <row r="32" spans="1:21" ht="15" x14ac:dyDescent="0.25">
      <c r="B32" s="1">
        <v>6.1</v>
      </c>
      <c r="C32" s="1">
        <v>5.22</v>
      </c>
      <c r="D32" s="1">
        <f t="shared" si="5"/>
        <v>86.43192479999999</v>
      </c>
      <c r="G32" s="1">
        <v>7.12</v>
      </c>
      <c r="H32" s="5">
        <v>6.28</v>
      </c>
      <c r="I32" s="5">
        <f t="shared" si="4"/>
        <v>146.01673216</v>
      </c>
      <c r="K32" s="5"/>
      <c r="L32" s="5"/>
      <c r="M32" s="2"/>
      <c r="N32" s="2"/>
      <c r="O32" s="2"/>
      <c r="P32" s="2"/>
      <c r="Q32" s="2"/>
      <c r="R32" s="2"/>
      <c r="S32" s="2"/>
      <c r="T32" s="2"/>
      <c r="U32" s="2"/>
    </row>
    <row r="33" spans="1:73" ht="15" x14ac:dyDescent="0.25">
      <c r="B33" s="1">
        <v>6.78</v>
      </c>
      <c r="C33" s="1">
        <v>5.82</v>
      </c>
      <c r="D33" s="1">
        <f t="shared" si="5"/>
        <v>119.42053344000001</v>
      </c>
      <c r="G33" s="1">
        <v>8.06</v>
      </c>
      <c r="H33" s="5">
        <v>6.12</v>
      </c>
      <c r="I33" s="5">
        <f t="shared" si="4"/>
        <v>156.97888128000002</v>
      </c>
      <c r="K33" s="5"/>
      <c r="L33" s="5"/>
      <c r="M33" s="2"/>
      <c r="N33" s="2"/>
      <c r="O33" s="2"/>
      <c r="P33" s="2"/>
      <c r="Q33" s="2"/>
      <c r="R33" s="2"/>
      <c r="S33" s="2"/>
      <c r="T33" s="2"/>
      <c r="U33" s="2"/>
    </row>
    <row r="34" spans="1:73" ht="15" x14ac:dyDescent="0.3">
      <c r="G34" s="1">
        <v>6.78</v>
      </c>
      <c r="H34" s="5">
        <v>6.28</v>
      </c>
      <c r="I34" s="5">
        <f t="shared" si="4"/>
        <v>139.04402304000001</v>
      </c>
      <c r="K34" s="5"/>
      <c r="L34" s="5"/>
      <c r="M34" s="5"/>
      <c r="N34" s="5"/>
      <c r="O34" s="5"/>
      <c r="P34" s="5"/>
      <c r="Q34" s="5"/>
      <c r="R34" s="5"/>
    </row>
    <row r="35" spans="1:73" ht="15" x14ac:dyDescent="0.3">
      <c r="G35" s="7">
        <v>9.64</v>
      </c>
      <c r="H35" s="7">
        <v>5.74</v>
      </c>
      <c r="I35" s="5">
        <f t="shared" si="4"/>
        <v>165.15972928000002</v>
      </c>
      <c r="K35" s="5"/>
      <c r="L35" s="5"/>
      <c r="M35" s="5"/>
      <c r="N35" s="5"/>
      <c r="O35" s="5"/>
      <c r="P35" s="5"/>
      <c r="Q35" s="5"/>
      <c r="R35" s="5"/>
    </row>
    <row r="36" spans="1:73" ht="15" x14ac:dyDescent="0.3">
      <c r="G36" s="7"/>
      <c r="H36" s="7"/>
      <c r="I36" s="5"/>
      <c r="K36" s="5"/>
      <c r="L36" s="5"/>
      <c r="M36" s="5"/>
      <c r="N36" s="5"/>
      <c r="O36" s="5"/>
      <c r="P36" s="5"/>
      <c r="Q36" s="5"/>
      <c r="R36" s="5"/>
    </row>
    <row r="37" spans="1:73" ht="15" x14ac:dyDescent="0.3">
      <c r="G37" s="7"/>
      <c r="H37" s="7"/>
      <c r="I37" s="5"/>
      <c r="K37" s="5"/>
      <c r="L37" s="5"/>
      <c r="M37" s="5"/>
      <c r="N37" s="5"/>
      <c r="O37" s="5"/>
      <c r="P37" s="5"/>
      <c r="Q37" s="5"/>
      <c r="R37" s="5"/>
    </row>
    <row r="38" spans="1:73" s="8" customFormat="1" ht="15" x14ac:dyDescent="0.3">
      <c r="A38" s="5" t="s">
        <v>102</v>
      </c>
      <c r="B38" s="5" t="s">
        <v>95</v>
      </c>
      <c r="C38" s="1"/>
      <c r="D38" s="1"/>
      <c r="E38" s="1"/>
      <c r="F38" s="5" t="s">
        <v>99</v>
      </c>
      <c r="G38" s="1"/>
      <c r="H38" s="5"/>
      <c r="I38" s="5"/>
      <c r="J38" s="1"/>
      <c r="K38" s="5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15" x14ac:dyDescent="0.3">
      <c r="B39" s="1" t="s">
        <v>96</v>
      </c>
      <c r="C39" s="1" t="s">
        <v>97</v>
      </c>
      <c r="D39" s="1" t="s">
        <v>98</v>
      </c>
      <c r="G39" s="1" t="s">
        <v>96</v>
      </c>
      <c r="H39" s="1" t="s">
        <v>97</v>
      </c>
      <c r="I39" s="1" t="s">
        <v>98</v>
      </c>
      <c r="J39" s="5"/>
      <c r="K39" s="5"/>
      <c r="L39" s="5"/>
      <c r="M39" s="5"/>
      <c r="N39" s="5"/>
      <c r="O39" s="5"/>
      <c r="P39" s="5"/>
      <c r="Q39" s="5"/>
      <c r="R39" s="5"/>
    </row>
    <row r="40" spans="1:73" ht="15" x14ac:dyDescent="0.3">
      <c r="B40" s="1">
        <v>6.8</v>
      </c>
      <c r="C40" s="1">
        <v>6.68</v>
      </c>
      <c r="D40" s="1">
        <f>B40*C40*C40*0.52</f>
        <v>157.78480640000001</v>
      </c>
      <c r="G40" s="1">
        <v>18.559999999999999</v>
      </c>
      <c r="H40" s="1">
        <v>7.58</v>
      </c>
      <c r="I40" s="5">
        <f>G40*H40*H40*0.52</f>
        <v>554.52320768000004</v>
      </c>
      <c r="J40" s="5"/>
      <c r="K40" s="5"/>
      <c r="L40" s="5"/>
      <c r="M40" s="5"/>
      <c r="N40" s="5"/>
      <c r="O40" s="5"/>
      <c r="P40" s="5"/>
      <c r="Q40" s="5"/>
      <c r="R40" s="5"/>
    </row>
    <row r="41" spans="1:73" ht="15" x14ac:dyDescent="0.25">
      <c r="B41" s="1">
        <v>9.1199999999999992</v>
      </c>
      <c r="C41" s="1">
        <v>7.04</v>
      </c>
      <c r="D41" s="1">
        <f t="shared" ref="D41:D47" si="6">B41*C41*C41*0.52</f>
        <v>235.04093183999998</v>
      </c>
      <c r="G41" s="1">
        <v>4.0199999999999996</v>
      </c>
      <c r="H41" s="1">
        <v>4</v>
      </c>
      <c r="I41" s="5">
        <f t="shared" ref="I41:I46" si="7">G41*H41*H41*0.52</f>
        <v>33.446399999999997</v>
      </c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</row>
    <row r="42" spans="1:73" ht="15" x14ac:dyDescent="0.25">
      <c r="B42" s="1">
        <v>7.52</v>
      </c>
      <c r="C42" s="1">
        <v>6.3</v>
      </c>
      <c r="D42" s="1">
        <f t="shared" si="6"/>
        <v>155.203776</v>
      </c>
      <c r="G42" s="1">
        <v>16</v>
      </c>
      <c r="H42" s="1">
        <v>8.0399999999999991</v>
      </c>
      <c r="I42" s="5">
        <f t="shared" si="7"/>
        <v>537.81811199999993</v>
      </c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</row>
    <row r="43" spans="1:73" ht="15" x14ac:dyDescent="0.25">
      <c r="B43" s="1">
        <v>7.18</v>
      </c>
      <c r="C43" s="1">
        <v>5.32</v>
      </c>
      <c r="D43" s="1">
        <f t="shared" si="6"/>
        <v>105.66984064000002</v>
      </c>
      <c r="G43" s="1">
        <v>10</v>
      </c>
      <c r="H43" s="1">
        <v>6.44</v>
      </c>
      <c r="I43" s="5">
        <f t="shared" si="7"/>
        <v>215.66272000000004</v>
      </c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</row>
    <row r="44" spans="1:73" ht="15" x14ac:dyDescent="0.25">
      <c r="B44" s="1">
        <v>10.84</v>
      </c>
      <c r="C44" s="1">
        <v>8.64</v>
      </c>
      <c r="D44" s="1">
        <f t="shared" si="6"/>
        <v>420.78486528000002</v>
      </c>
      <c r="G44" s="1">
        <v>12.64</v>
      </c>
      <c r="H44" s="1">
        <v>6.64</v>
      </c>
      <c r="I44" s="5">
        <f t="shared" si="7"/>
        <v>289.79212287999997</v>
      </c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</row>
    <row r="45" spans="1:73" ht="15" x14ac:dyDescent="0.25">
      <c r="B45" s="1">
        <v>5.14</v>
      </c>
      <c r="C45" s="1">
        <v>4.82</v>
      </c>
      <c r="D45" s="1">
        <f t="shared" si="6"/>
        <v>62.09555872</v>
      </c>
      <c r="G45" s="1">
        <v>8.6980000000000004</v>
      </c>
      <c r="H45" s="1">
        <v>8.24</v>
      </c>
      <c r="I45" s="5">
        <f t="shared" si="7"/>
        <v>307.09812889600005</v>
      </c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</row>
    <row r="46" spans="1:73" ht="15" x14ac:dyDescent="0.25">
      <c r="B46" s="1">
        <v>7.88</v>
      </c>
      <c r="C46" s="1">
        <v>6.72</v>
      </c>
      <c r="D46" s="1">
        <f t="shared" si="6"/>
        <v>185.04105983999997</v>
      </c>
      <c r="G46" s="1">
        <v>11.84</v>
      </c>
      <c r="H46" s="1">
        <v>9.06</v>
      </c>
      <c r="I46" s="5">
        <f t="shared" si="7"/>
        <v>505.37230848000007</v>
      </c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</row>
    <row r="47" spans="1:73" ht="15" x14ac:dyDescent="0.3">
      <c r="B47" s="1">
        <v>8.1199999999999992</v>
      </c>
      <c r="C47" s="1">
        <v>8</v>
      </c>
      <c r="D47" s="1">
        <f t="shared" si="6"/>
        <v>270.23359999999997</v>
      </c>
      <c r="G47" s="1">
        <v>13.12</v>
      </c>
      <c r="H47" s="1">
        <v>9.02</v>
      </c>
      <c r="I47" s="5">
        <f>G47*H47*H47*0.52</f>
        <v>555.07319295999991</v>
      </c>
      <c r="J47" s="5"/>
      <c r="K47" s="5"/>
      <c r="L47" s="5"/>
      <c r="M47" s="5"/>
      <c r="N47" s="5"/>
      <c r="O47" s="5"/>
      <c r="P47" s="5"/>
      <c r="Q47" s="5"/>
      <c r="R47" s="5"/>
    </row>
    <row r="48" spans="1:73" ht="15" x14ac:dyDescent="0.3"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5" customHeight="1" x14ac:dyDescent="0.3">
      <c r="A49" s="5" t="s">
        <v>103</v>
      </c>
      <c r="J49" s="5"/>
      <c r="K49" s="5"/>
      <c r="L49" s="5"/>
      <c r="M49" s="5"/>
      <c r="N49" s="5"/>
      <c r="O49" s="5"/>
      <c r="P49" s="5"/>
      <c r="Q49" s="5"/>
      <c r="R49" s="5"/>
    </row>
    <row r="50" spans="1:18" ht="15" x14ac:dyDescent="0.3">
      <c r="B50" s="5" t="s">
        <v>95</v>
      </c>
      <c r="F50" s="5" t="s">
        <v>99</v>
      </c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5" x14ac:dyDescent="0.3">
      <c r="B51" s="1" t="s">
        <v>96</v>
      </c>
      <c r="C51" s="1" t="s">
        <v>97</v>
      </c>
      <c r="D51" s="1" t="s">
        <v>98</v>
      </c>
      <c r="G51" s="1" t="s">
        <v>96</v>
      </c>
      <c r="H51" s="1" t="s">
        <v>97</v>
      </c>
      <c r="I51" s="1" t="s">
        <v>98</v>
      </c>
      <c r="J51" s="5"/>
      <c r="K51" s="5"/>
      <c r="L51" s="5"/>
      <c r="M51" s="5"/>
      <c r="N51" s="5"/>
      <c r="O51" s="5"/>
      <c r="P51" s="5"/>
      <c r="Q51" s="5"/>
      <c r="R51" s="5"/>
    </row>
    <row r="52" spans="1:18" ht="15" x14ac:dyDescent="0.3">
      <c r="B52" s="1">
        <v>7.46</v>
      </c>
      <c r="C52" s="1">
        <v>6.12</v>
      </c>
      <c r="D52" s="1">
        <f>B52*C52*C52*0.52</f>
        <v>145.29310848</v>
      </c>
      <c r="G52" s="1">
        <v>7.82</v>
      </c>
      <c r="H52" s="1">
        <v>5</v>
      </c>
      <c r="I52" s="5">
        <f t="shared" ref="I52:I59" si="8">G52*H52*H52*0.52</f>
        <v>101.66</v>
      </c>
      <c r="J52" s="5"/>
      <c r="K52" s="5"/>
      <c r="L52" s="5"/>
      <c r="M52" s="5"/>
      <c r="N52" s="5"/>
      <c r="O52" s="5"/>
      <c r="P52" s="5"/>
      <c r="Q52" s="5"/>
      <c r="R52" s="5"/>
    </row>
    <row r="53" spans="1:18" ht="15" x14ac:dyDescent="0.3">
      <c r="B53" s="1">
        <v>8.24</v>
      </c>
      <c r="C53" s="1">
        <v>7.82</v>
      </c>
      <c r="D53" s="1">
        <f>B53*C53*C53*0.52</f>
        <v>262.02580352000007</v>
      </c>
      <c r="G53" s="1">
        <v>17.12</v>
      </c>
      <c r="H53" s="1">
        <v>10.34</v>
      </c>
      <c r="I53" s="5">
        <f t="shared" si="8"/>
        <v>951.80543743999999</v>
      </c>
      <c r="J53" s="5"/>
      <c r="K53" s="5"/>
      <c r="L53" s="5"/>
      <c r="M53" s="5"/>
      <c r="N53" s="5"/>
      <c r="O53" s="5"/>
      <c r="P53" s="5"/>
      <c r="Q53" s="5"/>
      <c r="R53" s="5"/>
    </row>
    <row r="54" spans="1:18" ht="15" x14ac:dyDescent="0.3">
      <c r="B54" s="1">
        <v>8.26</v>
      </c>
      <c r="C54" s="1">
        <v>6.62</v>
      </c>
      <c r="D54" s="1">
        <f t="shared" ref="D54:D60" si="9">B54*C54*C54*0.52</f>
        <v>188.23456288</v>
      </c>
      <c r="G54" s="1">
        <v>11.42</v>
      </c>
      <c r="H54" s="1">
        <v>6.54</v>
      </c>
      <c r="I54" s="5">
        <f t="shared" si="8"/>
        <v>253.99486944000003</v>
      </c>
      <c r="J54" s="5"/>
      <c r="K54" s="5"/>
      <c r="L54" s="5"/>
      <c r="M54" s="5"/>
      <c r="N54" s="5"/>
      <c r="O54" s="5"/>
      <c r="P54" s="5"/>
      <c r="Q54" s="5"/>
      <c r="R54" s="5"/>
    </row>
    <row r="55" spans="1:18" ht="15" x14ac:dyDescent="0.3">
      <c r="B55" s="1">
        <v>8.24</v>
      </c>
      <c r="C55" s="1">
        <v>6.36</v>
      </c>
      <c r="D55" s="1">
        <f t="shared" si="9"/>
        <v>173.31844608000003</v>
      </c>
      <c r="G55" s="1">
        <v>11.52</v>
      </c>
      <c r="H55" s="1">
        <v>7</v>
      </c>
      <c r="I55" s="5">
        <f t="shared" si="8"/>
        <v>293.52960000000002</v>
      </c>
      <c r="J55" s="5"/>
      <c r="K55" s="5"/>
      <c r="L55" s="5"/>
      <c r="M55" s="5"/>
      <c r="N55" s="5"/>
      <c r="O55" s="5"/>
      <c r="P55" s="5"/>
      <c r="Q55" s="5"/>
      <c r="R55" s="5"/>
    </row>
    <row r="56" spans="1:18" x14ac:dyDescent="0.3">
      <c r="B56" s="1">
        <v>13.14</v>
      </c>
      <c r="C56" s="1">
        <v>9.36</v>
      </c>
      <c r="D56" s="1">
        <f t="shared" si="9"/>
        <v>598.61887488000002</v>
      </c>
      <c r="G56" s="1">
        <v>10.62</v>
      </c>
      <c r="H56" s="1">
        <v>9.2799999999999994</v>
      </c>
      <c r="I56" s="1">
        <f t="shared" si="8"/>
        <v>475.58025215999993</v>
      </c>
    </row>
    <row r="57" spans="1:18" x14ac:dyDescent="0.3">
      <c r="B57" s="1">
        <v>7.22</v>
      </c>
      <c r="C57" s="1">
        <v>7.08</v>
      </c>
      <c r="D57" s="1">
        <f t="shared" si="9"/>
        <v>188.19455615999999</v>
      </c>
      <c r="G57" s="1">
        <v>20</v>
      </c>
      <c r="H57" s="1">
        <v>8.68</v>
      </c>
      <c r="I57" s="1">
        <f t="shared" si="8"/>
        <v>783.56096000000002</v>
      </c>
    </row>
    <row r="58" spans="1:18" x14ac:dyDescent="0.3">
      <c r="B58" s="1">
        <v>8.14</v>
      </c>
      <c r="C58" s="1">
        <v>6.92</v>
      </c>
      <c r="D58" s="1">
        <f t="shared" si="9"/>
        <v>202.69355392</v>
      </c>
      <c r="G58" s="1">
        <v>14.74</v>
      </c>
      <c r="H58" s="1">
        <v>8.64</v>
      </c>
      <c r="I58" s="1">
        <f t="shared" si="8"/>
        <v>572.17425408000008</v>
      </c>
    </row>
    <row r="59" spans="1:18" x14ac:dyDescent="0.3">
      <c r="B59" s="1">
        <v>12.12</v>
      </c>
      <c r="C59" s="1">
        <v>8.4600000000000009</v>
      </c>
      <c r="D59" s="1">
        <f t="shared" si="9"/>
        <v>451.07285184000011</v>
      </c>
      <c r="G59" s="1">
        <v>11.84</v>
      </c>
      <c r="H59" s="1">
        <v>10.54</v>
      </c>
      <c r="I59" s="1">
        <f t="shared" si="8"/>
        <v>683.96876287999999</v>
      </c>
    </row>
    <row r="60" spans="1:18" x14ac:dyDescent="0.3">
      <c r="B60" s="1">
        <v>3.02</v>
      </c>
      <c r="C60" s="1">
        <v>3</v>
      </c>
      <c r="D60" s="1">
        <f t="shared" si="9"/>
        <v>14.133599999999999</v>
      </c>
    </row>
    <row r="62" spans="1:18" ht="15" x14ac:dyDescent="0.3">
      <c r="A62" s="5" t="s">
        <v>104</v>
      </c>
      <c r="B62" s="5" t="s">
        <v>95</v>
      </c>
      <c r="F62" s="5" t="s">
        <v>99</v>
      </c>
    </row>
    <row r="63" spans="1:18" x14ac:dyDescent="0.3">
      <c r="B63" s="1" t="s">
        <v>96</v>
      </c>
      <c r="C63" s="1" t="s">
        <v>97</v>
      </c>
      <c r="D63" s="1" t="s">
        <v>98</v>
      </c>
      <c r="G63" s="1" t="s">
        <v>96</v>
      </c>
      <c r="H63" s="1" t="s">
        <v>97</v>
      </c>
      <c r="I63" s="1" t="s">
        <v>98</v>
      </c>
    </row>
    <row r="64" spans="1:18" x14ac:dyDescent="0.3">
      <c r="B64" s="1">
        <v>9</v>
      </c>
      <c r="C64" s="1">
        <v>6.62</v>
      </c>
      <c r="D64" s="1">
        <f>B64*C64*C64*0.52</f>
        <v>205.09819200000001</v>
      </c>
      <c r="G64" s="1">
        <v>17</v>
      </c>
      <c r="H64" s="1">
        <v>10.08</v>
      </c>
      <c r="I64" s="1">
        <f t="shared" ref="I64:I70" si="10">G64*H64*H64*0.52</f>
        <v>898.20057600000018</v>
      </c>
    </row>
    <row r="65" spans="2:9" x14ac:dyDescent="0.3">
      <c r="B65" s="1">
        <v>7.94</v>
      </c>
      <c r="C65" s="1">
        <v>6.5</v>
      </c>
      <c r="D65" s="1">
        <f t="shared" ref="D65:D72" si="11">B65*C65*C65*0.52</f>
        <v>174.4418</v>
      </c>
      <c r="G65" s="1">
        <v>13.14</v>
      </c>
      <c r="H65" s="1">
        <v>7</v>
      </c>
      <c r="I65" s="1">
        <f t="shared" si="10"/>
        <v>334.80720000000002</v>
      </c>
    </row>
    <row r="66" spans="2:9" x14ac:dyDescent="0.3">
      <c r="B66" s="1">
        <v>8.5399999999999991</v>
      </c>
      <c r="C66" s="1">
        <v>6.3</v>
      </c>
      <c r="D66" s="1">
        <f t="shared" si="11"/>
        <v>176.25535199999999</v>
      </c>
      <c r="G66" s="1">
        <v>14.72</v>
      </c>
      <c r="H66" s="1">
        <v>10.38</v>
      </c>
      <c r="I66" s="1">
        <f t="shared" si="10"/>
        <v>824.71873536000021</v>
      </c>
    </row>
    <row r="67" spans="2:9" x14ac:dyDescent="0.3">
      <c r="B67" s="1">
        <v>7.32</v>
      </c>
      <c r="C67" s="1">
        <v>6.8</v>
      </c>
      <c r="D67" s="1">
        <f t="shared" si="11"/>
        <v>176.00793600000003</v>
      </c>
      <c r="G67" s="1">
        <v>10.62</v>
      </c>
      <c r="H67" s="1">
        <v>9.6199999999999992</v>
      </c>
      <c r="I67" s="1">
        <f t="shared" si="10"/>
        <v>511.0671945599999</v>
      </c>
    </row>
    <row r="68" spans="2:9" x14ac:dyDescent="0.3">
      <c r="B68" s="1">
        <v>7.68</v>
      </c>
      <c r="C68" s="1">
        <v>7.64</v>
      </c>
      <c r="D68" s="1">
        <f t="shared" si="11"/>
        <v>233.10483455999997</v>
      </c>
      <c r="G68" s="1">
        <v>12.56</v>
      </c>
      <c r="H68" s="1">
        <v>10.78</v>
      </c>
      <c r="I68" s="1">
        <f t="shared" si="10"/>
        <v>758.98030207999989</v>
      </c>
    </row>
    <row r="69" spans="2:9" x14ac:dyDescent="0.3">
      <c r="B69" s="1">
        <v>14</v>
      </c>
      <c r="C69" s="1">
        <v>10.26</v>
      </c>
      <c r="D69" s="1">
        <f t="shared" si="11"/>
        <v>766.34812799999986</v>
      </c>
      <c r="G69" s="1">
        <v>20</v>
      </c>
      <c r="H69" s="1">
        <v>10</v>
      </c>
      <c r="I69" s="1">
        <f t="shared" si="10"/>
        <v>1040</v>
      </c>
    </row>
    <row r="70" spans="2:9" x14ac:dyDescent="0.3">
      <c r="B70" s="1">
        <v>9.02</v>
      </c>
      <c r="C70" s="1">
        <v>8.5399999999999991</v>
      </c>
      <c r="D70" s="1">
        <f t="shared" si="11"/>
        <v>342.07837663999987</v>
      </c>
      <c r="G70" s="1">
        <v>20</v>
      </c>
      <c r="H70" s="1">
        <v>18</v>
      </c>
      <c r="I70" s="1">
        <f t="shared" si="10"/>
        <v>3369.6</v>
      </c>
    </row>
    <row r="71" spans="2:9" x14ac:dyDescent="0.3">
      <c r="B71" s="1">
        <v>10.26</v>
      </c>
      <c r="C71" s="1">
        <v>10</v>
      </c>
      <c r="D71" s="1">
        <f t="shared" si="11"/>
        <v>533.52</v>
      </c>
    </row>
    <row r="72" spans="2:9" x14ac:dyDescent="0.3">
      <c r="B72" s="1">
        <v>4.04</v>
      </c>
      <c r="C72" s="1">
        <v>4</v>
      </c>
      <c r="D72" s="1">
        <f t="shared" si="11"/>
        <v>33.6128</v>
      </c>
    </row>
    <row r="78" spans="2:9" x14ac:dyDescent="0.25">
      <c r="D78" s="2"/>
      <c r="H78" s="2"/>
    </row>
    <row r="79" spans="2:9" x14ac:dyDescent="0.25">
      <c r="D79" s="2"/>
      <c r="H79" s="2"/>
    </row>
    <row r="80" spans="2:9" x14ac:dyDescent="0.25">
      <c r="D80" s="2"/>
      <c r="H80" s="2"/>
    </row>
    <row r="81" spans="4:8" x14ac:dyDescent="0.25">
      <c r="D81" s="2"/>
      <c r="H81" s="2"/>
    </row>
    <row r="82" spans="4:8" x14ac:dyDescent="0.25">
      <c r="D82" s="2"/>
      <c r="H82" s="2"/>
    </row>
    <row r="83" spans="4:8" x14ac:dyDescent="0.25">
      <c r="D83" s="2"/>
      <c r="H83" s="2"/>
    </row>
    <row r="84" spans="4:8" x14ac:dyDescent="0.25">
      <c r="D84" s="2"/>
      <c r="H84" s="2"/>
    </row>
    <row r="85" spans="4:8" x14ac:dyDescent="0.25">
      <c r="D85" s="2"/>
      <c r="H85" s="2"/>
    </row>
    <row r="86" spans="4:8" x14ac:dyDescent="0.25">
      <c r="D86" s="2"/>
      <c r="H86" s="2"/>
    </row>
    <row r="87" spans="4:8" x14ac:dyDescent="0.25">
      <c r="D87" s="2"/>
      <c r="H87" s="2"/>
    </row>
    <row r="88" spans="4:8" x14ac:dyDescent="0.25">
      <c r="D88" s="2"/>
      <c r="H88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A68B-FD79-42C4-8982-5DA2DD0178B4}">
  <dimension ref="A1:B12"/>
  <sheetViews>
    <sheetView workbookViewId="0">
      <selection activeCell="G9" sqref="G9"/>
    </sheetView>
  </sheetViews>
  <sheetFormatPr defaultRowHeight="14" x14ac:dyDescent="0.3"/>
  <sheetData>
    <row r="1" spans="1:2" x14ac:dyDescent="0.3">
      <c r="A1" s="1" t="s">
        <v>105</v>
      </c>
      <c r="B1" s="1"/>
    </row>
    <row r="2" spans="1:2" x14ac:dyDescent="0.3">
      <c r="A2" s="9" t="s">
        <v>106</v>
      </c>
      <c r="B2" s="9" t="s">
        <v>107</v>
      </c>
    </row>
    <row r="3" spans="1:2" x14ac:dyDescent="0.3">
      <c r="A3" s="2">
        <v>0.874</v>
      </c>
      <c r="B3" s="2">
        <v>0.16400000000000001</v>
      </c>
    </row>
    <row r="4" spans="1:2" x14ac:dyDescent="0.3">
      <c r="A4" s="2">
        <v>0.51900000000000002</v>
      </c>
      <c r="B4" s="2">
        <v>0.23</v>
      </c>
    </row>
    <row r="5" spans="1:2" x14ac:dyDescent="0.3">
      <c r="A5" s="2">
        <v>0.41599999999999998</v>
      </c>
      <c r="B5" s="2">
        <v>0.16700000000000001</v>
      </c>
    </row>
    <row r="6" spans="1:2" x14ac:dyDescent="0.3">
      <c r="A6" s="2">
        <v>0.35399999999999998</v>
      </c>
      <c r="B6" s="2">
        <v>0.183</v>
      </c>
    </row>
    <row r="7" spans="1:2" x14ac:dyDescent="0.3">
      <c r="A7" s="2">
        <v>0.64700000000000002</v>
      </c>
      <c r="B7" s="2">
        <v>7.4999999999999997E-2</v>
      </c>
    </row>
    <row r="8" spans="1:2" x14ac:dyDescent="0.3">
      <c r="A8" s="2">
        <v>0.76500000000000001</v>
      </c>
      <c r="B8" s="2">
        <v>0.78</v>
      </c>
    </row>
    <row r="9" spans="1:2" x14ac:dyDescent="0.3">
      <c r="A9" s="2">
        <v>1.226</v>
      </c>
      <c r="B9" s="2">
        <v>0.216</v>
      </c>
    </row>
    <row r="10" spans="1:2" x14ac:dyDescent="0.3">
      <c r="A10" s="1"/>
      <c r="B10" s="2">
        <v>0.23100000000000001</v>
      </c>
    </row>
    <row r="11" spans="1:2" ht="15" x14ac:dyDescent="0.3">
      <c r="A11" s="5"/>
      <c r="B11" s="2">
        <v>0.44700000000000001</v>
      </c>
    </row>
    <row r="12" spans="1:2" x14ac:dyDescent="0.3">
      <c r="A12" s="1"/>
      <c r="B1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8E4C-453A-4FA0-9D3B-E3C895880A40}">
  <dimension ref="A1:I55"/>
  <sheetViews>
    <sheetView workbookViewId="0">
      <selection activeCell="G18" sqref="G18"/>
    </sheetView>
  </sheetViews>
  <sheetFormatPr defaultColWidth="9" defaultRowHeight="14" x14ac:dyDescent="0.3"/>
  <cols>
    <col min="1" max="1" width="11.83203125" style="1" customWidth="1"/>
    <col min="2" max="3" width="9" style="1"/>
    <col min="4" max="4" width="12.83203125" style="1" bestFit="1" customWidth="1"/>
    <col min="5" max="8" width="9" style="1"/>
    <col min="9" max="9" width="12.83203125" style="1" bestFit="1" customWidth="1"/>
    <col min="10" max="10" width="9" style="1"/>
    <col min="11" max="11" width="12.83203125" style="1" bestFit="1" customWidth="1"/>
    <col min="12" max="13" width="9" style="1"/>
    <col min="14" max="14" width="12.83203125" style="1" bestFit="1" customWidth="1"/>
    <col min="15" max="256" width="9" style="1"/>
    <col min="257" max="257" width="11.83203125" style="1" customWidth="1"/>
    <col min="258" max="259" width="9" style="1"/>
    <col min="260" max="260" width="12.83203125" style="1" bestFit="1" customWidth="1"/>
    <col min="261" max="264" width="9" style="1"/>
    <col min="265" max="265" width="12.83203125" style="1" bestFit="1" customWidth="1"/>
    <col min="266" max="266" width="9" style="1"/>
    <col min="267" max="267" width="12.83203125" style="1" bestFit="1" customWidth="1"/>
    <col min="268" max="269" width="9" style="1"/>
    <col min="270" max="270" width="12.83203125" style="1" bestFit="1" customWidth="1"/>
    <col min="271" max="512" width="9" style="1"/>
    <col min="513" max="513" width="11.83203125" style="1" customWidth="1"/>
    <col min="514" max="515" width="9" style="1"/>
    <col min="516" max="516" width="12.83203125" style="1" bestFit="1" customWidth="1"/>
    <col min="517" max="520" width="9" style="1"/>
    <col min="521" max="521" width="12.83203125" style="1" bestFit="1" customWidth="1"/>
    <col min="522" max="522" width="9" style="1"/>
    <col min="523" max="523" width="12.83203125" style="1" bestFit="1" customWidth="1"/>
    <col min="524" max="525" width="9" style="1"/>
    <col min="526" max="526" width="12.83203125" style="1" bestFit="1" customWidth="1"/>
    <col min="527" max="768" width="9" style="1"/>
    <col min="769" max="769" width="11.83203125" style="1" customWidth="1"/>
    <col min="770" max="771" width="9" style="1"/>
    <col min="772" max="772" width="12.83203125" style="1" bestFit="1" customWidth="1"/>
    <col min="773" max="776" width="9" style="1"/>
    <col min="777" max="777" width="12.83203125" style="1" bestFit="1" customWidth="1"/>
    <col min="778" max="778" width="9" style="1"/>
    <col min="779" max="779" width="12.83203125" style="1" bestFit="1" customWidth="1"/>
    <col min="780" max="781" width="9" style="1"/>
    <col min="782" max="782" width="12.83203125" style="1" bestFit="1" customWidth="1"/>
    <col min="783" max="1024" width="9" style="1"/>
    <col min="1025" max="1025" width="11.83203125" style="1" customWidth="1"/>
    <col min="1026" max="1027" width="9" style="1"/>
    <col min="1028" max="1028" width="12.83203125" style="1" bestFit="1" customWidth="1"/>
    <col min="1029" max="1032" width="9" style="1"/>
    <col min="1033" max="1033" width="12.83203125" style="1" bestFit="1" customWidth="1"/>
    <col min="1034" max="1034" width="9" style="1"/>
    <col min="1035" max="1035" width="12.83203125" style="1" bestFit="1" customWidth="1"/>
    <col min="1036" max="1037" width="9" style="1"/>
    <col min="1038" max="1038" width="12.83203125" style="1" bestFit="1" customWidth="1"/>
    <col min="1039" max="1280" width="9" style="1"/>
    <col min="1281" max="1281" width="11.83203125" style="1" customWidth="1"/>
    <col min="1282" max="1283" width="9" style="1"/>
    <col min="1284" max="1284" width="12.83203125" style="1" bestFit="1" customWidth="1"/>
    <col min="1285" max="1288" width="9" style="1"/>
    <col min="1289" max="1289" width="12.83203125" style="1" bestFit="1" customWidth="1"/>
    <col min="1290" max="1290" width="9" style="1"/>
    <col min="1291" max="1291" width="12.83203125" style="1" bestFit="1" customWidth="1"/>
    <col min="1292" max="1293" width="9" style="1"/>
    <col min="1294" max="1294" width="12.83203125" style="1" bestFit="1" customWidth="1"/>
    <col min="1295" max="1536" width="9" style="1"/>
    <col min="1537" max="1537" width="11.83203125" style="1" customWidth="1"/>
    <col min="1538" max="1539" width="9" style="1"/>
    <col min="1540" max="1540" width="12.83203125" style="1" bestFit="1" customWidth="1"/>
    <col min="1541" max="1544" width="9" style="1"/>
    <col min="1545" max="1545" width="12.83203125" style="1" bestFit="1" customWidth="1"/>
    <col min="1546" max="1546" width="9" style="1"/>
    <col min="1547" max="1547" width="12.83203125" style="1" bestFit="1" customWidth="1"/>
    <col min="1548" max="1549" width="9" style="1"/>
    <col min="1550" max="1550" width="12.83203125" style="1" bestFit="1" customWidth="1"/>
    <col min="1551" max="1792" width="9" style="1"/>
    <col min="1793" max="1793" width="11.83203125" style="1" customWidth="1"/>
    <col min="1794" max="1795" width="9" style="1"/>
    <col min="1796" max="1796" width="12.83203125" style="1" bestFit="1" customWidth="1"/>
    <col min="1797" max="1800" width="9" style="1"/>
    <col min="1801" max="1801" width="12.83203125" style="1" bestFit="1" customWidth="1"/>
    <col min="1802" max="1802" width="9" style="1"/>
    <col min="1803" max="1803" width="12.83203125" style="1" bestFit="1" customWidth="1"/>
    <col min="1804" max="1805" width="9" style="1"/>
    <col min="1806" max="1806" width="12.83203125" style="1" bestFit="1" customWidth="1"/>
    <col min="1807" max="2048" width="9" style="1"/>
    <col min="2049" max="2049" width="11.83203125" style="1" customWidth="1"/>
    <col min="2050" max="2051" width="9" style="1"/>
    <col min="2052" max="2052" width="12.83203125" style="1" bestFit="1" customWidth="1"/>
    <col min="2053" max="2056" width="9" style="1"/>
    <col min="2057" max="2057" width="12.83203125" style="1" bestFit="1" customWidth="1"/>
    <col min="2058" max="2058" width="9" style="1"/>
    <col min="2059" max="2059" width="12.83203125" style="1" bestFit="1" customWidth="1"/>
    <col min="2060" max="2061" width="9" style="1"/>
    <col min="2062" max="2062" width="12.83203125" style="1" bestFit="1" customWidth="1"/>
    <col min="2063" max="2304" width="9" style="1"/>
    <col min="2305" max="2305" width="11.83203125" style="1" customWidth="1"/>
    <col min="2306" max="2307" width="9" style="1"/>
    <col min="2308" max="2308" width="12.83203125" style="1" bestFit="1" customWidth="1"/>
    <col min="2309" max="2312" width="9" style="1"/>
    <col min="2313" max="2313" width="12.83203125" style="1" bestFit="1" customWidth="1"/>
    <col min="2314" max="2314" width="9" style="1"/>
    <col min="2315" max="2315" width="12.83203125" style="1" bestFit="1" customWidth="1"/>
    <col min="2316" max="2317" width="9" style="1"/>
    <col min="2318" max="2318" width="12.83203125" style="1" bestFit="1" customWidth="1"/>
    <col min="2319" max="2560" width="9" style="1"/>
    <col min="2561" max="2561" width="11.83203125" style="1" customWidth="1"/>
    <col min="2562" max="2563" width="9" style="1"/>
    <col min="2564" max="2564" width="12.83203125" style="1" bestFit="1" customWidth="1"/>
    <col min="2565" max="2568" width="9" style="1"/>
    <col min="2569" max="2569" width="12.83203125" style="1" bestFit="1" customWidth="1"/>
    <col min="2570" max="2570" width="9" style="1"/>
    <col min="2571" max="2571" width="12.83203125" style="1" bestFit="1" customWidth="1"/>
    <col min="2572" max="2573" width="9" style="1"/>
    <col min="2574" max="2574" width="12.83203125" style="1" bestFit="1" customWidth="1"/>
    <col min="2575" max="2816" width="9" style="1"/>
    <col min="2817" max="2817" width="11.83203125" style="1" customWidth="1"/>
    <col min="2818" max="2819" width="9" style="1"/>
    <col min="2820" max="2820" width="12.83203125" style="1" bestFit="1" customWidth="1"/>
    <col min="2821" max="2824" width="9" style="1"/>
    <col min="2825" max="2825" width="12.83203125" style="1" bestFit="1" customWidth="1"/>
    <col min="2826" max="2826" width="9" style="1"/>
    <col min="2827" max="2827" width="12.83203125" style="1" bestFit="1" customWidth="1"/>
    <col min="2828" max="2829" width="9" style="1"/>
    <col min="2830" max="2830" width="12.83203125" style="1" bestFit="1" customWidth="1"/>
    <col min="2831" max="3072" width="9" style="1"/>
    <col min="3073" max="3073" width="11.83203125" style="1" customWidth="1"/>
    <col min="3074" max="3075" width="9" style="1"/>
    <col min="3076" max="3076" width="12.83203125" style="1" bestFit="1" customWidth="1"/>
    <col min="3077" max="3080" width="9" style="1"/>
    <col min="3081" max="3081" width="12.83203125" style="1" bestFit="1" customWidth="1"/>
    <col min="3082" max="3082" width="9" style="1"/>
    <col min="3083" max="3083" width="12.83203125" style="1" bestFit="1" customWidth="1"/>
    <col min="3084" max="3085" width="9" style="1"/>
    <col min="3086" max="3086" width="12.83203125" style="1" bestFit="1" customWidth="1"/>
    <col min="3087" max="3328" width="9" style="1"/>
    <col min="3329" max="3329" width="11.83203125" style="1" customWidth="1"/>
    <col min="3330" max="3331" width="9" style="1"/>
    <col min="3332" max="3332" width="12.83203125" style="1" bestFit="1" customWidth="1"/>
    <col min="3333" max="3336" width="9" style="1"/>
    <col min="3337" max="3337" width="12.83203125" style="1" bestFit="1" customWidth="1"/>
    <col min="3338" max="3338" width="9" style="1"/>
    <col min="3339" max="3339" width="12.83203125" style="1" bestFit="1" customWidth="1"/>
    <col min="3340" max="3341" width="9" style="1"/>
    <col min="3342" max="3342" width="12.83203125" style="1" bestFit="1" customWidth="1"/>
    <col min="3343" max="3584" width="9" style="1"/>
    <col min="3585" max="3585" width="11.83203125" style="1" customWidth="1"/>
    <col min="3586" max="3587" width="9" style="1"/>
    <col min="3588" max="3588" width="12.83203125" style="1" bestFit="1" customWidth="1"/>
    <col min="3589" max="3592" width="9" style="1"/>
    <col min="3593" max="3593" width="12.83203125" style="1" bestFit="1" customWidth="1"/>
    <col min="3594" max="3594" width="9" style="1"/>
    <col min="3595" max="3595" width="12.83203125" style="1" bestFit="1" customWidth="1"/>
    <col min="3596" max="3597" width="9" style="1"/>
    <col min="3598" max="3598" width="12.83203125" style="1" bestFit="1" customWidth="1"/>
    <col min="3599" max="3840" width="9" style="1"/>
    <col min="3841" max="3841" width="11.83203125" style="1" customWidth="1"/>
    <col min="3842" max="3843" width="9" style="1"/>
    <col min="3844" max="3844" width="12.83203125" style="1" bestFit="1" customWidth="1"/>
    <col min="3845" max="3848" width="9" style="1"/>
    <col min="3849" max="3849" width="12.83203125" style="1" bestFit="1" customWidth="1"/>
    <col min="3850" max="3850" width="9" style="1"/>
    <col min="3851" max="3851" width="12.83203125" style="1" bestFit="1" customWidth="1"/>
    <col min="3852" max="3853" width="9" style="1"/>
    <col min="3854" max="3854" width="12.83203125" style="1" bestFit="1" customWidth="1"/>
    <col min="3855" max="4096" width="9" style="1"/>
    <col min="4097" max="4097" width="11.83203125" style="1" customWidth="1"/>
    <col min="4098" max="4099" width="9" style="1"/>
    <col min="4100" max="4100" width="12.83203125" style="1" bestFit="1" customWidth="1"/>
    <col min="4101" max="4104" width="9" style="1"/>
    <col min="4105" max="4105" width="12.83203125" style="1" bestFit="1" customWidth="1"/>
    <col min="4106" max="4106" width="9" style="1"/>
    <col min="4107" max="4107" width="12.83203125" style="1" bestFit="1" customWidth="1"/>
    <col min="4108" max="4109" width="9" style="1"/>
    <col min="4110" max="4110" width="12.83203125" style="1" bestFit="1" customWidth="1"/>
    <col min="4111" max="4352" width="9" style="1"/>
    <col min="4353" max="4353" width="11.83203125" style="1" customWidth="1"/>
    <col min="4354" max="4355" width="9" style="1"/>
    <col min="4356" max="4356" width="12.83203125" style="1" bestFit="1" customWidth="1"/>
    <col min="4357" max="4360" width="9" style="1"/>
    <col min="4361" max="4361" width="12.83203125" style="1" bestFit="1" customWidth="1"/>
    <col min="4362" max="4362" width="9" style="1"/>
    <col min="4363" max="4363" width="12.83203125" style="1" bestFit="1" customWidth="1"/>
    <col min="4364" max="4365" width="9" style="1"/>
    <col min="4366" max="4366" width="12.83203125" style="1" bestFit="1" customWidth="1"/>
    <col min="4367" max="4608" width="9" style="1"/>
    <col min="4609" max="4609" width="11.83203125" style="1" customWidth="1"/>
    <col min="4610" max="4611" width="9" style="1"/>
    <col min="4612" max="4612" width="12.83203125" style="1" bestFit="1" customWidth="1"/>
    <col min="4613" max="4616" width="9" style="1"/>
    <col min="4617" max="4617" width="12.83203125" style="1" bestFit="1" customWidth="1"/>
    <col min="4618" max="4618" width="9" style="1"/>
    <col min="4619" max="4619" width="12.83203125" style="1" bestFit="1" customWidth="1"/>
    <col min="4620" max="4621" width="9" style="1"/>
    <col min="4622" max="4622" width="12.83203125" style="1" bestFit="1" customWidth="1"/>
    <col min="4623" max="4864" width="9" style="1"/>
    <col min="4865" max="4865" width="11.83203125" style="1" customWidth="1"/>
    <col min="4866" max="4867" width="9" style="1"/>
    <col min="4868" max="4868" width="12.83203125" style="1" bestFit="1" customWidth="1"/>
    <col min="4869" max="4872" width="9" style="1"/>
    <col min="4873" max="4873" width="12.83203125" style="1" bestFit="1" customWidth="1"/>
    <col min="4874" max="4874" width="9" style="1"/>
    <col min="4875" max="4875" width="12.83203125" style="1" bestFit="1" customWidth="1"/>
    <col min="4876" max="4877" width="9" style="1"/>
    <col min="4878" max="4878" width="12.83203125" style="1" bestFit="1" customWidth="1"/>
    <col min="4879" max="5120" width="9" style="1"/>
    <col min="5121" max="5121" width="11.83203125" style="1" customWidth="1"/>
    <col min="5122" max="5123" width="9" style="1"/>
    <col min="5124" max="5124" width="12.83203125" style="1" bestFit="1" customWidth="1"/>
    <col min="5125" max="5128" width="9" style="1"/>
    <col min="5129" max="5129" width="12.83203125" style="1" bestFit="1" customWidth="1"/>
    <col min="5130" max="5130" width="9" style="1"/>
    <col min="5131" max="5131" width="12.83203125" style="1" bestFit="1" customWidth="1"/>
    <col min="5132" max="5133" width="9" style="1"/>
    <col min="5134" max="5134" width="12.83203125" style="1" bestFit="1" customWidth="1"/>
    <col min="5135" max="5376" width="9" style="1"/>
    <col min="5377" max="5377" width="11.83203125" style="1" customWidth="1"/>
    <col min="5378" max="5379" width="9" style="1"/>
    <col min="5380" max="5380" width="12.83203125" style="1" bestFit="1" customWidth="1"/>
    <col min="5381" max="5384" width="9" style="1"/>
    <col min="5385" max="5385" width="12.83203125" style="1" bestFit="1" customWidth="1"/>
    <col min="5386" max="5386" width="9" style="1"/>
    <col min="5387" max="5387" width="12.83203125" style="1" bestFit="1" customWidth="1"/>
    <col min="5388" max="5389" width="9" style="1"/>
    <col min="5390" max="5390" width="12.83203125" style="1" bestFit="1" customWidth="1"/>
    <col min="5391" max="5632" width="9" style="1"/>
    <col min="5633" max="5633" width="11.83203125" style="1" customWidth="1"/>
    <col min="5634" max="5635" width="9" style="1"/>
    <col min="5636" max="5636" width="12.83203125" style="1" bestFit="1" customWidth="1"/>
    <col min="5637" max="5640" width="9" style="1"/>
    <col min="5641" max="5641" width="12.83203125" style="1" bestFit="1" customWidth="1"/>
    <col min="5642" max="5642" width="9" style="1"/>
    <col min="5643" max="5643" width="12.83203125" style="1" bestFit="1" customWidth="1"/>
    <col min="5644" max="5645" width="9" style="1"/>
    <col min="5646" max="5646" width="12.83203125" style="1" bestFit="1" customWidth="1"/>
    <col min="5647" max="5888" width="9" style="1"/>
    <col min="5889" max="5889" width="11.83203125" style="1" customWidth="1"/>
    <col min="5890" max="5891" width="9" style="1"/>
    <col min="5892" max="5892" width="12.83203125" style="1" bestFit="1" customWidth="1"/>
    <col min="5893" max="5896" width="9" style="1"/>
    <col min="5897" max="5897" width="12.83203125" style="1" bestFit="1" customWidth="1"/>
    <col min="5898" max="5898" width="9" style="1"/>
    <col min="5899" max="5899" width="12.83203125" style="1" bestFit="1" customWidth="1"/>
    <col min="5900" max="5901" width="9" style="1"/>
    <col min="5902" max="5902" width="12.83203125" style="1" bestFit="1" customWidth="1"/>
    <col min="5903" max="6144" width="9" style="1"/>
    <col min="6145" max="6145" width="11.83203125" style="1" customWidth="1"/>
    <col min="6146" max="6147" width="9" style="1"/>
    <col min="6148" max="6148" width="12.83203125" style="1" bestFit="1" customWidth="1"/>
    <col min="6149" max="6152" width="9" style="1"/>
    <col min="6153" max="6153" width="12.83203125" style="1" bestFit="1" customWidth="1"/>
    <col min="6154" max="6154" width="9" style="1"/>
    <col min="6155" max="6155" width="12.83203125" style="1" bestFit="1" customWidth="1"/>
    <col min="6156" max="6157" width="9" style="1"/>
    <col min="6158" max="6158" width="12.83203125" style="1" bestFit="1" customWidth="1"/>
    <col min="6159" max="6400" width="9" style="1"/>
    <col min="6401" max="6401" width="11.83203125" style="1" customWidth="1"/>
    <col min="6402" max="6403" width="9" style="1"/>
    <col min="6404" max="6404" width="12.83203125" style="1" bestFit="1" customWidth="1"/>
    <col min="6405" max="6408" width="9" style="1"/>
    <col min="6409" max="6409" width="12.83203125" style="1" bestFit="1" customWidth="1"/>
    <col min="6410" max="6410" width="9" style="1"/>
    <col min="6411" max="6411" width="12.83203125" style="1" bestFit="1" customWidth="1"/>
    <col min="6412" max="6413" width="9" style="1"/>
    <col min="6414" max="6414" width="12.83203125" style="1" bestFit="1" customWidth="1"/>
    <col min="6415" max="6656" width="9" style="1"/>
    <col min="6657" max="6657" width="11.83203125" style="1" customWidth="1"/>
    <col min="6658" max="6659" width="9" style="1"/>
    <col min="6660" max="6660" width="12.83203125" style="1" bestFit="1" customWidth="1"/>
    <col min="6661" max="6664" width="9" style="1"/>
    <col min="6665" max="6665" width="12.83203125" style="1" bestFit="1" customWidth="1"/>
    <col min="6666" max="6666" width="9" style="1"/>
    <col min="6667" max="6667" width="12.83203125" style="1" bestFit="1" customWidth="1"/>
    <col min="6668" max="6669" width="9" style="1"/>
    <col min="6670" max="6670" width="12.83203125" style="1" bestFit="1" customWidth="1"/>
    <col min="6671" max="6912" width="9" style="1"/>
    <col min="6913" max="6913" width="11.83203125" style="1" customWidth="1"/>
    <col min="6914" max="6915" width="9" style="1"/>
    <col min="6916" max="6916" width="12.83203125" style="1" bestFit="1" customWidth="1"/>
    <col min="6917" max="6920" width="9" style="1"/>
    <col min="6921" max="6921" width="12.83203125" style="1" bestFit="1" customWidth="1"/>
    <col min="6922" max="6922" width="9" style="1"/>
    <col min="6923" max="6923" width="12.83203125" style="1" bestFit="1" customWidth="1"/>
    <col min="6924" max="6925" width="9" style="1"/>
    <col min="6926" max="6926" width="12.83203125" style="1" bestFit="1" customWidth="1"/>
    <col min="6927" max="7168" width="9" style="1"/>
    <col min="7169" max="7169" width="11.83203125" style="1" customWidth="1"/>
    <col min="7170" max="7171" width="9" style="1"/>
    <col min="7172" max="7172" width="12.83203125" style="1" bestFit="1" customWidth="1"/>
    <col min="7173" max="7176" width="9" style="1"/>
    <col min="7177" max="7177" width="12.83203125" style="1" bestFit="1" customWidth="1"/>
    <col min="7178" max="7178" width="9" style="1"/>
    <col min="7179" max="7179" width="12.83203125" style="1" bestFit="1" customWidth="1"/>
    <col min="7180" max="7181" width="9" style="1"/>
    <col min="7182" max="7182" width="12.83203125" style="1" bestFit="1" customWidth="1"/>
    <col min="7183" max="7424" width="9" style="1"/>
    <col min="7425" max="7425" width="11.83203125" style="1" customWidth="1"/>
    <col min="7426" max="7427" width="9" style="1"/>
    <col min="7428" max="7428" width="12.83203125" style="1" bestFit="1" customWidth="1"/>
    <col min="7429" max="7432" width="9" style="1"/>
    <col min="7433" max="7433" width="12.83203125" style="1" bestFit="1" customWidth="1"/>
    <col min="7434" max="7434" width="9" style="1"/>
    <col min="7435" max="7435" width="12.83203125" style="1" bestFit="1" customWidth="1"/>
    <col min="7436" max="7437" width="9" style="1"/>
    <col min="7438" max="7438" width="12.83203125" style="1" bestFit="1" customWidth="1"/>
    <col min="7439" max="7680" width="9" style="1"/>
    <col min="7681" max="7681" width="11.83203125" style="1" customWidth="1"/>
    <col min="7682" max="7683" width="9" style="1"/>
    <col min="7684" max="7684" width="12.83203125" style="1" bestFit="1" customWidth="1"/>
    <col min="7685" max="7688" width="9" style="1"/>
    <col min="7689" max="7689" width="12.83203125" style="1" bestFit="1" customWidth="1"/>
    <col min="7690" max="7690" width="9" style="1"/>
    <col min="7691" max="7691" width="12.83203125" style="1" bestFit="1" customWidth="1"/>
    <col min="7692" max="7693" width="9" style="1"/>
    <col min="7694" max="7694" width="12.83203125" style="1" bestFit="1" customWidth="1"/>
    <col min="7695" max="7936" width="9" style="1"/>
    <col min="7937" max="7937" width="11.83203125" style="1" customWidth="1"/>
    <col min="7938" max="7939" width="9" style="1"/>
    <col min="7940" max="7940" width="12.83203125" style="1" bestFit="1" customWidth="1"/>
    <col min="7941" max="7944" width="9" style="1"/>
    <col min="7945" max="7945" width="12.83203125" style="1" bestFit="1" customWidth="1"/>
    <col min="7946" max="7946" width="9" style="1"/>
    <col min="7947" max="7947" width="12.83203125" style="1" bestFit="1" customWidth="1"/>
    <col min="7948" max="7949" width="9" style="1"/>
    <col min="7950" max="7950" width="12.83203125" style="1" bestFit="1" customWidth="1"/>
    <col min="7951" max="8192" width="9" style="1"/>
    <col min="8193" max="8193" width="11.83203125" style="1" customWidth="1"/>
    <col min="8194" max="8195" width="9" style="1"/>
    <col min="8196" max="8196" width="12.83203125" style="1" bestFit="1" customWidth="1"/>
    <col min="8197" max="8200" width="9" style="1"/>
    <col min="8201" max="8201" width="12.83203125" style="1" bestFit="1" customWidth="1"/>
    <col min="8202" max="8202" width="9" style="1"/>
    <col min="8203" max="8203" width="12.83203125" style="1" bestFit="1" customWidth="1"/>
    <col min="8204" max="8205" width="9" style="1"/>
    <col min="8206" max="8206" width="12.83203125" style="1" bestFit="1" customWidth="1"/>
    <col min="8207" max="8448" width="9" style="1"/>
    <col min="8449" max="8449" width="11.83203125" style="1" customWidth="1"/>
    <col min="8450" max="8451" width="9" style="1"/>
    <col min="8452" max="8452" width="12.83203125" style="1" bestFit="1" customWidth="1"/>
    <col min="8453" max="8456" width="9" style="1"/>
    <col min="8457" max="8457" width="12.83203125" style="1" bestFit="1" customWidth="1"/>
    <col min="8458" max="8458" width="9" style="1"/>
    <col min="8459" max="8459" width="12.83203125" style="1" bestFit="1" customWidth="1"/>
    <col min="8460" max="8461" width="9" style="1"/>
    <col min="8462" max="8462" width="12.83203125" style="1" bestFit="1" customWidth="1"/>
    <col min="8463" max="8704" width="9" style="1"/>
    <col min="8705" max="8705" width="11.83203125" style="1" customWidth="1"/>
    <col min="8706" max="8707" width="9" style="1"/>
    <col min="8708" max="8708" width="12.83203125" style="1" bestFit="1" customWidth="1"/>
    <col min="8709" max="8712" width="9" style="1"/>
    <col min="8713" max="8713" width="12.83203125" style="1" bestFit="1" customWidth="1"/>
    <col min="8714" max="8714" width="9" style="1"/>
    <col min="8715" max="8715" width="12.83203125" style="1" bestFit="1" customWidth="1"/>
    <col min="8716" max="8717" width="9" style="1"/>
    <col min="8718" max="8718" width="12.83203125" style="1" bestFit="1" customWidth="1"/>
    <col min="8719" max="8960" width="9" style="1"/>
    <col min="8961" max="8961" width="11.83203125" style="1" customWidth="1"/>
    <col min="8962" max="8963" width="9" style="1"/>
    <col min="8964" max="8964" width="12.83203125" style="1" bestFit="1" customWidth="1"/>
    <col min="8965" max="8968" width="9" style="1"/>
    <col min="8969" max="8969" width="12.83203125" style="1" bestFit="1" customWidth="1"/>
    <col min="8970" max="8970" width="9" style="1"/>
    <col min="8971" max="8971" width="12.83203125" style="1" bestFit="1" customWidth="1"/>
    <col min="8972" max="8973" width="9" style="1"/>
    <col min="8974" max="8974" width="12.83203125" style="1" bestFit="1" customWidth="1"/>
    <col min="8975" max="9216" width="9" style="1"/>
    <col min="9217" max="9217" width="11.83203125" style="1" customWidth="1"/>
    <col min="9218" max="9219" width="9" style="1"/>
    <col min="9220" max="9220" width="12.83203125" style="1" bestFit="1" customWidth="1"/>
    <col min="9221" max="9224" width="9" style="1"/>
    <col min="9225" max="9225" width="12.83203125" style="1" bestFit="1" customWidth="1"/>
    <col min="9226" max="9226" width="9" style="1"/>
    <col min="9227" max="9227" width="12.83203125" style="1" bestFit="1" customWidth="1"/>
    <col min="9228" max="9229" width="9" style="1"/>
    <col min="9230" max="9230" width="12.83203125" style="1" bestFit="1" customWidth="1"/>
    <col min="9231" max="9472" width="9" style="1"/>
    <col min="9473" max="9473" width="11.83203125" style="1" customWidth="1"/>
    <col min="9474" max="9475" width="9" style="1"/>
    <col min="9476" max="9476" width="12.83203125" style="1" bestFit="1" customWidth="1"/>
    <col min="9477" max="9480" width="9" style="1"/>
    <col min="9481" max="9481" width="12.83203125" style="1" bestFit="1" customWidth="1"/>
    <col min="9482" max="9482" width="9" style="1"/>
    <col min="9483" max="9483" width="12.83203125" style="1" bestFit="1" customWidth="1"/>
    <col min="9484" max="9485" width="9" style="1"/>
    <col min="9486" max="9486" width="12.83203125" style="1" bestFit="1" customWidth="1"/>
    <col min="9487" max="9728" width="9" style="1"/>
    <col min="9729" max="9729" width="11.83203125" style="1" customWidth="1"/>
    <col min="9730" max="9731" width="9" style="1"/>
    <col min="9732" max="9732" width="12.83203125" style="1" bestFit="1" customWidth="1"/>
    <col min="9733" max="9736" width="9" style="1"/>
    <col min="9737" max="9737" width="12.83203125" style="1" bestFit="1" customWidth="1"/>
    <col min="9738" max="9738" width="9" style="1"/>
    <col min="9739" max="9739" width="12.83203125" style="1" bestFit="1" customWidth="1"/>
    <col min="9740" max="9741" width="9" style="1"/>
    <col min="9742" max="9742" width="12.83203125" style="1" bestFit="1" customWidth="1"/>
    <col min="9743" max="9984" width="9" style="1"/>
    <col min="9985" max="9985" width="11.83203125" style="1" customWidth="1"/>
    <col min="9986" max="9987" width="9" style="1"/>
    <col min="9988" max="9988" width="12.83203125" style="1" bestFit="1" customWidth="1"/>
    <col min="9989" max="9992" width="9" style="1"/>
    <col min="9993" max="9993" width="12.83203125" style="1" bestFit="1" customWidth="1"/>
    <col min="9994" max="9994" width="9" style="1"/>
    <col min="9995" max="9995" width="12.83203125" style="1" bestFit="1" customWidth="1"/>
    <col min="9996" max="9997" width="9" style="1"/>
    <col min="9998" max="9998" width="12.83203125" style="1" bestFit="1" customWidth="1"/>
    <col min="9999" max="10240" width="9" style="1"/>
    <col min="10241" max="10241" width="11.83203125" style="1" customWidth="1"/>
    <col min="10242" max="10243" width="9" style="1"/>
    <col min="10244" max="10244" width="12.83203125" style="1" bestFit="1" customWidth="1"/>
    <col min="10245" max="10248" width="9" style="1"/>
    <col min="10249" max="10249" width="12.83203125" style="1" bestFit="1" customWidth="1"/>
    <col min="10250" max="10250" width="9" style="1"/>
    <col min="10251" max="10251" width="12.83203125" style="1" bestFit="1" customWidth="1"/>
    <col min="10252" max="10253" width="9" style="1"/>
    <col min="10254" max="10254" width="12.83203125" style="1" bestFit="1" customWidth="1"/>
    <col min="10255" max="10496" width="9" style="1"/>
    <col min="10497" max="10497" width="11.83203125" style="1" customWidth="1"/>
    <col min="10498" max="10499" width="9" style="1"/>
    <col min="10500" max="10500" width="12.83203125" style="1" bestFit="1" customWidth="1"/>
    <col min="10501" max="10504" width="9" style="1"/>
    <col min="10505" max="10505" width="12.83203125" style="1" bestFit="1" customWidth="1"/>
    <col min="10506" max="10506" width="9" style="1"/>
    <col min="10507" max="10507" width="12.83203125" style="1" bestFit="1" customWidth="1"/>
    <col min="10508" max="10509" width="9" style="1"/>
    <col min="10510" max="10510" width="12.83203125" style="1" bestFit="1" customWidth="1"/>
    <col min="10511" max="10752" width="9" style="1"/>
    <col min="10753" max="10753" width="11.83203125" style="1" customWidth="1"/>
    <col min="10754" max="10755" width="9" style="1"/>
    <col min="10756" max="10756" width="12.83203125" style="1" bestFit="1" customWidth="1"/>
    <col min="10757" max="10760" width="9" style="1"/>
    <col min="10761" max="10761" width="12.83203125" style="1" bestFit="1" customWidth="1"/>
    <col min="10762" max="10762" width="9" style="1"/>
    <col min="10763" max="10763" width="12.83203125" style="1" bestFit="1" customWidth="1"/>
    <col min="10764" max="10765" width="9" style="1"/>
    <col min="10766" max="10766" width="12.83203125" style="1" bestFit="1" customWidth="1"/>
    <col min="10767" max="11008" width="9" style="1"/>
    <col min="11009" max="11009" width="11.83203125" style="1" customWidth="1"/>
    <col min="11010" max="11011" width="9" style="1"/>
    <col min="11012" max="11012" width="12.83203125" style="1" bestFit="1" customWidth="1"/>
    <col min="11013" max="11016" width="9" style="1"/>
    <col min="11017" max="11017" width="12.83203125" style="1" bestFit="1" customWidth="1"/>
    <col min="11018" max="11018" width="9" style="1"/>
    <col min="11019" max="11019" width="12.83203125" style="1" bestFit="1" customWidth="1"/>
    <col min="11020" max="11021" width="9" style="1"/>
    <col min="11022" max="11022" width="12.83203125" style="1" bestFit="1" customWidth="1"/>
    <col min="11023" max="11264" width="9" style="1"/>
    <col min="11265" max="11265" width="11.83203125" style="1" customWidth="1"/>
    <col min="11266" max="11267" width="9" style="1"/>
    <col min="11268" max="11268" width="12.83203125" style="1" bestFit="1" customWidth="1"/>
    <col min="11269" max="11272" width="9" style="1"/>
    <col min="11273" max="11273" width="12.83203125" style="1" bestFit="1" customWidth="1"/>
    <col min="11274" max="11274" width="9" style="1"/>
    <col min="11275" max="11275" width="12.83203125" style="1" bestFit="1" customWidth="1"/>
    <col min="11276" max="11277" width="9" style="1"/>
    <col min="11278" max="11278" width="12.83203125" style="1" bestFit="1" customWidth="1"/>
    <col min="11279" max="11520" width="9" style="1"/>
    <col min="11521" max="11521" width="11.83203125" style="1" customWidth="1"/>
    <col min="11522" max="11523" width="9" style="1"/>
    <col min="11524" max="11524" width="12.83203125" style="1" bestFit="1" customWidth="1"/>
    <col min="11525" max="11528" width="9" style="1"/>
    <col min="11529" max="11529" width="12.83203125" style="1" bestFit="1" customWidth="1"/>
    <col min="11530" max="11530" width="9" style="1"/>
    <col min="11531" max="11531" width="12.83203125" style="1" bestFit="1" customWidth="1"/>
    <col min="11532" max="11533" width="9" style="1"/>
    <col min="11534" max="11534" width="12.83203125" style="1" bestFit="1" customWidth="1"/>
    <col min="11535" max="11776" width="9" style="1"/>
    <col min="11777" max="11777" width="11.83203125" style="1" customWidth="1"/>
    <col min="11778" max="11779" width="9" style="1"/>
    <col min="11780" max="11780" width="12.83203125" style="1" bestFit="1" customWidth="1"/>
    <col min="11781" max="11784" width="9" style="1"/>
    <col min="11785" max="11785" width="12.83203125" style="1" bestFit="1" customWidth="1"/>
    <col min="11786" max="11786" width="9" style="1"/>
    <col min="11787" max="11787" width="12.83203125" style="1" bestFit="1" customWidth="1"/>
    <col min="11788" max="11789" width="9" style="1"/>
    <col min="11790" max="11790" width="12.83203125" style="1" bestFit="1" customWidth="1"/>
    <col min="11791" max="12032" width="9" style="1"/>
    <col min="12033" max="12033" width="11.83203125" style="1" customWidth="1"/>
    <col min="12034" max="12035" width="9" style="1"/>
    <col min="12036" max="12036" width="12.83203125" style="1" bestFit="1" customWidth="1"/>
    <col min="12037" max="12040" width="9" style="1"/>
    <col min="12041" max="12041" width="12.83203125" style="1" bestFit="1" customWidth="1"/>
    <col min="12042" max="12042" width="9" style="1"/>
    <col min="12043" max="12043" width="12.83203125" style="1" bestFit="1" customWidth="1"/>
    <col min="12044" max="12045" width="9" style="1"/>
    <col min="12046" max="12046" width="12.83203125" style="1" bestFit="1" customWidth="1"/>
    <col min="12047" max="12288" width="9" style="1"/>
    <col min="12289" max="12289" width="11.83203125" style="1" customWidth="1"/>
    <col min="12290" max="12291" width="9" style="1"/>
    <col min="12292" max="12292" width="12.83203125" style="1" bestFit="1" customWidth="1"/>
    <col min="12293" max="12296" width="9" style="1"/>
    <col min="12297" max="12297" width="12.83203125" style="1" bestFit="1" customWidth="1"/>
    <col min="12298" max="12298" width="9" style="1"/>
    <col min="12299" max="12299" width="12.83203125" style="1" bestFit="1" customWidth="1"/>
    <col min="12300" max="12301" width="9" style="1"/>
    <col min="12302" max="12302" width="12.83203125" style="1" bestFit="1" customWidth="1"/>
    <col min="12303" max="12544" width="9" style="1"/>
    <col min="12545" max="12545" width="11.83203125" style="1" customWidth="1"/>
    <col min="12546" max="12547" width="9" style="1"/>
    <col min="12548" max="12548" width="12.83203125" style="1" bestFit="1" customWidth="1"/>
    <col min="12549" max="12552" width="9" style="1"/>
    <col min="12553" max="12553" width="12.83203125" style="1" bestFit="1" customWidth="1"/>
    <col min="12554" max="12554" width="9" style="1"/>
    <col min="12555" max="12555" width="12.83203125" style="1" bestFit="1" customWidth="1"/>
    <col min="12556" max="12557" width="9" style="1"/>
    <col min="12558" max="12558" width="12.83203125" style="1" bestFit="1" customWidth="1"/>
    <col min="12559" max="12800" width="9" style="1"/>
    <col min="12801" max="12801" width="11.83203125" style="1" customWidth="1"/>
    <col min="12802" max="12803" width="9" style="1"/>
    <col min="12804" max="12804" width="12.83203125" style="1" bestFit="1" customWidth="1"/>
    <col min="12805" max="12808" width="9" style="1"/>
    <col min="12809" max="12809" width="12.83203125" style="1" bestFit="1" customWidth="1"/>
    <col min="12810" max="12810" width="9" style="1"/>
    <col min="12811" max="12811" width="12.83203125" style="1" bestFit="1" customWidth="1"/>
    <col min="12812" max="12813" width="9" style="1"/>
    <col min="12814" max="12814" width="12.83203125" style="1" bestFit="1" customWidth="1"/>
    <col min="12815" max="13056" width="9" style="1"/>
    <col min="13057" max="13057" width="11.83203125" style="1" customWidth="1"/>
    <col min="13058" max="13059" width="9" style="1"/>
    <col min="13060" max="13060" width="12.83203125" style="1" bestFit="1" customWidth="1"/>
    <col min="13061" max="13064" width="9" style="1"/>
    <col min="13065" max="13065" width="12.83203125" style="1" bestFit="1" customWidth="1"/>
    <col min="13066" max="13066" width="9" style="1"/>
    <col min="13067" max="13067" width="12.83203125" style="1" bestFit="1" customWidth="1"/>
    <col min="13068" max="13069" width="9" style="1"/>
    <col min="13070" max="13070" width="12.83203125" style="1" bestFit="1" customWidth="1"/>
    <col min="13071" max="13312" width="9" style="1"/>
    <col min="13313" max="13313" width="11.83203125" style="1" customWidth="1"/>
    <col min="13314" max="13315" width="9" style="1"/>
    <col min="13316" max="13316" width="12.83203125" style="1" bestFit="1" customWidth="1"/>
    <col min="13317" max="13320" width="9" style="1"/>
    <col min="13321" max="13321" width="12.83203125" style="1" bestFit="1" customWidth="1"/>
    <col min="13322" max="13322" width="9" style="1"/>
    <col min="13323" max="13323" width="12.83203125" style="1" bestFit="1" customWidth="1"/>
    <col min="13324" max="13325" width="9" style="1"/>
    <col min="13326" max="13326" width="12.83203125" style="1" bestFit="1" customWidth="1"/>
    <col min="13327" max="13568" width="9" style="1"/>
    <col min="13569" max="13569" width="11.83203125" style="1" customWidth="1"/>
    <col min="13570" max="13571" width="9" style="1"/>
    <col min="13572" max="13572" width="12.83203125" style="1" bestFit="1" customWidth="1"/>
    <col min="13573" max="13576" width="9" style="1"/>
    <col min="13577" max="13577" width="12.83203125" style="1" bestFit="1" customWidth="1"/>
    <col min="13578" max="13578" width="9" style="1"/>
    <col min="13579" max="13579" width="12.83203125" style="1" bestFit="1" customWidth="1"/>
    <col min="13580" max="13581" width="9" style="1"/>
    <col min="13582" max="13582" width="12.83203125" style="1" bestFit="1" customWidth="1"/>
    <col min="13583" max="13824" width="9" style="1"/>
    <col min="13825" max="13825" width="11.83203125" style="1" customWidth="1"/>
    <col min="13826" max="13827" width="9" style="1"/>
    <col min="13828" max="13828" width="12.83203125" style="1" bestFit="1" customWidth="1"/>
    <col min="13829" max="13832" width="9" style="1"/>
    <col min="13833" max="13833" width="12.83203125" style="1" bestFit="1" customWidth="1"/>
    <col min="13834" max="13834" width="9" style="1"/>
    <col min="13835" max="13835" width="12.83203125" style="1" bestFit="1" customWidth="1"/>
    <col min="13836" max="13837" width="9" style="1"/>
    <col min="13838" max="13838" width="12.83203125" style="1" bestFit="1" customWidth="1"/>
    <col min="13839" max="14080" width="9" style="1"/>
    <col min="14081" max="14081" width="11.83203125" style="1" customWidth="1"/>
    <col min="14082" max="14083" width="9" style="1"/>
    <col min="14084" max="14084" width="12.83203125" style="1" bestFit="1" customWidth="1"/>
    <col min="14085" max="14088" width="9" style="1"/>
    <col min="14089" max="14089" width="12.83203125" style="1" bestFit="1" customWidth="1"/>
    <col min="14090" max="14090" width="9" style="1"/>
    <col min="14091" max="14091" width="12.83203125" style="1" bestFit="1" customWidth="1"/>
    <col min="14092" max="14093" width="9" style="1"/>
    <col min="14094" max="14094" width="12.83203125" style="1" bestFit="1" customWidth="1"/>
    <col min="14095" max="14336" width="9" style="1"/>
    <col min="14337" max="14337" width="11.83203125" style="1" customWidth="1"/>
    <col min="14338" max="14339" width="9" style="1"/>
    <col min="14340" max="14340" width="12.83203125" style="1" bestFit="1" customWidth="1"/>
    <col min="14341" max="14344" width="9" style="1"/>
    <col min="14345" max="14345" width="12.83203125" style="1" bestFit="1" customWidth="1"/>
    <col min="14346" max="14346" width="9" style="1"/>
    <col min="14347" max="14347" width="12.83203125" style="1" bestFit="1" customWidth="1"/>
    <col min="14348" max="14349" width="9" style="1"/>
    <col min="14350" max="14350" width="12.83203125" style="1" bestFit="1" customWidth="1"/>
    <col min="14351" max="14592" width="9" style="1"/>
    <col min="14593" max="14593" width="11.83203125" style="1" customWidth="1"/>
    <col min="14594" max="14595" width="9" style="1"/>
    <col min="14596" max="14596" width="12.83203125" style="1" bestFit="1" customWidth="1"/>
    <col min="14597" max="14600" width="9" style="1"/>
    <col min="14601" max="14601" width="12.83203125" style="1" bestFit="1" customWidth="1"/>
    <col min="14602" max="14602" width="9" style="1"/>
    <col min="14603" max="14603" width="12.83203125" style="1" bestFit="1" customWidth="1"/>
    <col min="14604" max="14605" width="9" style="1"/>
    <col min="14606" max="14606" width="12.83203125" style="1" bestFit="1" customWidth="1"/>
    <col min="14607" max="14848" width="9" style="1"/>
    <col min="14849" max="14849" width="11.83203125" style="1" customWidth="1"/>
    <col min="14850" max="14851" width="9" style="1"/>
    <col min="14852" max="14852" width="12.83203125" style="1" bestFit="1" customWidth="1"/>
    <col min="14853" max="14856" width="9" style="1"/>
    <col min="14857" max="14857" width="12.83203125" style="1" bestFit="1" customWidth="1"/>
    <col min="14858" max="14858" width="9" style="1"/>
    <col min="14859" max="14859" width="12.83203125" style="1" bestFit="1" customWidth="1"/>
    <col min="14860" max="14861" width="9" style="1"/>
    <col min="14862" max="14862" width="12.83203125" style="1" bestFit="1" customWidth="1"/>
    <col min="14863" max="15104" width="9" style="1"/>
    <col min="15105" max="15105" width="11.83203125" style="1" customWidth="1"/>
    <col min="15106" max="15107" width="9" style="1"/>
    <col min="15108" max="15108" width="12.83203125" style="1" bestFit="1" customWidth="1"/>
    <col min="15109" max="15112" width="9" style="1"/>
    <col min="15113" max="15113" width="12.83203125" style="1" bestFit="1" customWidth="1"/>
    <col min="15114" max="15114" width="9" style="1"/>
    <col min="15115" max="15115" width="12.83203125" style="1" bestFit="1" customWidth="1"/>
    <col min="15116" max="15117" width="9" style="1"/>
    <col min="15118" max="15118" width="12.83203125" style="1" bestFit="1" customWidth="1"/>
    <col min="15119" max="15360" width="9" style="1"/>
    <col min="15361" max="15361" width="11.83203125" style="1" customWidth="1"/>
    <col min="15362" max="15363" width="9" style="1"/>
    <col min="15364" max="15364" width="12.83203125" style="1" bestFit="1" customWidth="1"/>
    <col min="15365" max="15368" width="9" style="1"/>
    <col min="15369" max="15369" width="12.83203125" style="1" bestFit="1" customWidth="1"/>
    <col min="15370" max="15370" width="9" style="1"/>
    <col min="15371" max="15371" width="12.83203125" style="1" bestFit="1" customWidth="1"/>
    <col min="15372" max="15373" width="9" style="1"/>
    <col min="15374" max="15374" width="12.83203125" style="1" bestFit="1" customWidth="1"/>
    <col min="15375" max="15616" width="9" style="1"/>
    <col min="15617" max="15617" width="11.83203125" style="1" customWidth="1"/>
    <col min="15618" max="15619" width="9" style="1"/>
    <col min="15620" max="15620" width="12.83203125" style="1" bestFit="1" customWidth="1"/>
    <col min="15621" max="15624" width="9" style="1"/>
    <col min="15625" max="15625" width="12.83203125" style="1" bestFit="1" customWidth="1"/>
    <col min="15626" max="15626" width="9" style="1"/>
    <col min="15627" max="15627" width="12.83203125" style="1" bestFit="1" customWidth="1"/>
    <col min="15628" max="15629" width="9" style="1"/>
    <col min="15630" max="15630" width="12.83203125" style="1" bestFit="1" customWidth="1"/>
    <col min="15631" max="15872" width="9" style="1"/>
    <col min="15873" max="15873" width="11.83203125" style="1" customWidth="1"/>
    <col min="15874" max="15875" width="9" style="1"/>
    <col min="15876" max="15876" width="12.83203125" style="1" bestFit="1" customWidth="1"/>
    <col min="15877" max="15880" width="9" style="1"/>
    <col min="15881" max="15881" width="12.83203125" style="1" bestFit="1" customWidth="1"/>
    <col min="15882" max="15882" width="9" style="1"/>
    <col min="15883" max="15883" width="12.83203125" style="1" bestFit="1" customWidth="1"/>
    <col min="15884" max="15885" width="9" style="1"/>
    <col min="15886" max="15886" width="12.83203125" style="1" bestFit="1" customWidth="1"/>
    <col min="15887" max="16128" width="9" style="1"/>
    <col min="16129" max="16129" width="11.83203125" style="1" customWidth="1"/>
    <col min="16130" max="16131" width="9" style="1"/>
    <col min="16132" max="16132" width="12.83203125" style="1" bestFit="1" customWidth="1"/>
    <col min="16133" max="16136" width="9" style="1"/>
    <col min="16137" max="16137" width="12.83203125" style="1" bestFit="1" customWidth="1"/>
    <col min="16138" max="16138" width="9" style="1"/>
    <col min="16139" max="16139" width="12.83203125" style="1" bestFit="1" customWidth="1"/>
    <col min="16140" max="16141" width="9" style="1"/>
    <col min="16142" max="16142" width="12.83203125" style="1" bestFit="1" customWidth="1"/>
    <col min="16143" max="16384" width="9" style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F1" s="1" t="s">
        <v>4</v>
      </c>
      <c r="G1" s="1" t="s">
        <v>1</v>
      </c>
      <c r="H1" s="1" t="s">
        <v>2</v>
      </c>
      <c r="I1" s="1" t="s">
        <v>3</v>
      </c>
    </row>
    <row r="2" spans="1:9" x14ac:dyDescent="0.3">
      <c r="A2" s="1" t="s">
        <v>5</v>
      </c>
      <c r="B2" s="1">
        <v>242</v>
      </c>
      <c r="C2" s="1">
        <v>932</v>
      </c>
      <c r="D2" s="1">
        <f>B2/C2*100</f>
        <v>25.9656652360515</v>
      </c>
      <c r="F2" s="1" t="s">
        <v>5</v>
      </c>
      <c r="G2" s="1">
        <v>213</v>
      </c>
      <c r="H2" s="1">
        <v>1894</v>
      </c>
      <c r="I2" s="1">
        <f>G2/H2*100</f>
        <v>11.246040126715945</v>
      </c>
    </row>
    <row r="3" spans="1:9" x14ac:dyDescent="0.3">
      <c r="A3" s="1" t="s">
        <v>6</v>
      </c>
      <c r="B3" s="1">
        <v>238</v>
      </c>
      <c r="C3" s="1">
        <v>645</v>
      </c>
      <c r="D3" s="1">
        <f t="shared" ref="D3:D34" si="0">B3/C3*100</f>
        <v>36.899224806201552</v>
      </c>
      <c r="F3" s="1" t="s">
        <v>6</v>
      </c>
      <c r="G3" s="1">
        <v>233</v>
      </c>
      <c r="H3" s="1">
        <v>2865</v>
      </c>
      <c r="I3" s="1">
        <f t="shared" ref="I3:I13" si="1">G3/H3*100</f>
        <v>8.1326352530541026</v>
      </c>
    </row>
    <row r="4" spans="1:9" x14ac:dyDescent="0.3">
      <c r="A4" s="1" t="s">
        <v>7</v>
      </c>
      <c r="B4" s="1">
        <v>366</v>
      </c>
      <c r="C4" s="1">
        <v>1261</v>
      </c>
      <c r="D4" s="1">
        <f t="shared" si="0"/>
        <v>29.024583663758925</v>
      </c>
      <c r="F4" s="1" t="s">
        <v>7</v>
      </c>
      <c r="G4" s="1">
        <v>242</v>
      </c>
      <c r="H4" s="1">
        <v>1199</v>
      </c>
      <c r="I4" s="1">
        <f t="shared" si="1"/>
        <v>20.183486238532112</v>
      </c>
    </row>
    <row r="5" spans="1:9" x14ac:dyDescent="0.3">
      <c r="A5" s="1" t="s">
        <v>8</v>
      </c>
      <c r="B5" s="1">
        <v>309</v>
      </c>
      <c r="C5" s="1">
        <v>939</v>
      </c>
      <c r="D5" s="1">
        <f t="shared" si="0"/>
        <v>32.907348242811501</v>
      </c>
      <c r="F5" s="1" t="s">
        <v>8</v>
      </c>
      <c r="G5" s="1">
        <v>364</v>
      </c>
      <c r="H5" s="1">
        <v>1426</v>
      </c>
      <c r="I5" s="1">
        <f t="shared" si="1"/>
        <v>25.525946704067319</v>
      </c>
    </row>
    <row r="6" spans="1:9" x14ac:dyDescent="0.3">
      <c r="A6" s="1" t="s">
        <v>9</v>
      </c>
      <c r="B6" s="1">
        <v>198</v>
      </c>
      <c r="C6" s="1">
        <v>786</v>
      </c>
      <c r="D6" s="1">
        <f t="shared" si="0"/>
        <v>25.190839694656486</v>
      </c>
      <c r="F6" s="1" t="s">
        <v>9</v>
      </c>
      <c r="G6" s="1">
        <v>192</v>
      </c>
      <c r="H6" s="1">
        <v>2006</v>
      </c>
      <c r="I6" s="1">
        <f t="shared" si="1"/>
        <v>9.5712861415752748</v>
      </c>
    </row>
    <row r="7" spans="1:9" x14ac:dyDescent="0.3">
      <c r="A7" s="1" t="s">
        <v>10</v>
      </c>
      <c r="B7" s="1">
        <v>262</v>
      </c>
      <c r="C7" s="1">
        <v>801</v>
      </c>
      <c r="D7" s="1">
        <f t="shared" si="0"/>
        <v>32.709113607990012</v>
      </c>
    </row>
    <row r="8" spans="1:9" x14ac:dyDescent="0.3">
      <c r="A8" s="1" t="s">
        <v>11</v>
      </c>
      <c r="B8" s="1">
        <v>308</v>
      </c>
      <c r="C8" s="1">
        <v>1166</v>
      </c>
      <c r="D8" s="1">
        <f t="shared" si="0"/>
        <v>26.415094339622641</v>
      </c>
      <c r="F8" s="1" t="s">
        <v>12</v>
      </c>
      <c r="G8" s="1">
        <v>254</v>
      </c>
      <c r="H8" s="1">
        <v>1610</v>
      </c>
      <c r="I8" s="1">
        <f t="shared" si="1"/>
        <v>15.77639751552795</v>
      </c>
    </row>
    <row r="9" spans="1:9" x14ac:dyDescent="0.3">
      <c r="A9" s="1" t="s">
        <v>13</v>
      </c>
      <c r="B9" s="1">
        <v>434</v>
      </c>
      <c r="C9" s="1">
        <v>1830</v>
      </c>
      <c r="D9" s="1">
        <f t="shared" si="0"/>
        <v>23.715846994535518</v>
      </c>
      <c r="F9" s="1" t="s">
        <v>14</v>
      </c>
      <c r="G9" s="1">
        <v>390</v>
      </c>
      <c r="H9" s="1">
        <v>1971</v>
      </c>
      <c r="I9" s="1">
        <f t="shared" si="1"/>
        <v>19.786910197869101</v>
      </c>
    </row>
    <row r="10" spans="1:9" x14ac:dyDescent="0.3">
      <c r="A10" s="1" t="s">
        <v>15</v>
      </c>
      <c r="B10" s="1">
        <v>350</v>
      </c>
      <c r="C10" s="1">
        <v>1791</v>
      </c>
      <c r="D10" s="1">
        <f t="shared" si="0"/>
        <v>19.54215522054718</v>
      </c>
      <c r="F10" s="1" t="s">
        <v>16</v>
      </c>
      <c r="G10" s="1">
        <v>280</v>
      </c>
      <c r="H10" s="1">
        <v>1268</v>
      </c>
      <c r="I10" s="1">
        <f t="shared" si="1"/>
        <v>22.082018927444793</v>
      </c>
    </row>
    <row r="11" spans="1:9" x14ac:dyDescent="0.3">
      <c r="A11" s="1" t="s">
        <v>17</v>
      </c>
      <c r="B11" s="1">
        <v>292</v>
      </c>
      <c r="C11" s="1">
        <v>1155</v>
      </c>
      <c r="D11" s="1">
        <f t="shared" si="0"/>
        <v>25.281385281385283</v>
      </c>
      <c r="F11" s="1" t="s">
        <v>18</v>
      </c>
      <c r="G11" s="1">
        <v>277</v>
      </c>
      <c r="H11" s="1">
        <v>2078</v>
      </c>
      <c r="I11" s="1">
        <f t="shared" si="1"/>
        <v>13.33012512030799</v>
      </c>
    </row>
    <row r="12" spans="1:9" x14ac:dyDescent="0.3">
      <c r="A12" s="1" t="s">
        <v>19</v>
      </c>
      <c r="B12" s="1">
        <v>332</v>
      </c>
      <c r="C12" s="1">
        <v>1290</v>
      </c>
      <c r="D12" s="1">
        <f t="shared" si="0"/>
        <v>25.736434108527135</v>
      </c>
      <c r="F12" s="1" t="s">
        <v>20</v>
      </c>
      <c r="G12" s="1">
        <v>181</v>
      </c>
      <c r="H12" s="1">
        <v>1456</v>
      </c>
      <c r="I12" s="1">
        <f t="shared" si="1"/>
        <v>12.431318681318682</v>
      </c>
    </row>
    <row r="13" spans="1:9" x14ac:dyDescent="0.3">
      <c r="A13" s="1" t="s">
        <v>21</v>
      </c>
      <c r="B13" s="1">
        <v>369</v>
      </c>
      <c r="C13" s="1">
        <v>1859</v>
      </c>
      <c r="D13" s="1">
        <f t="shared" si="0"/>
        <v>19.849381387842925</v>
      </c>
      <c r="F13" s="1" t="s">
        <v>22</v>
      </c>
      <c r="G13" s="1">
        <v>338</v>
      </c>
      <c r="H13" s="1">
        <v>1874</v>
      </c>
      <c r="I13" s="1">
        <f t="shared" si="1"/>
        <v>18.036286019210245</v>
      </c>
    </row>
    <row r="14" spans="1:9" x14ac:dyDescent="0.3">
      <c r="A14" s="1" t="s">
        <v>23</v>
      </c>
      <c r="B14" s="1">
        <v>335</v>
      </c>
      <c r="C14" s="1">
        <v>1213</v>
      </c>
      <c r="D14" s="1">
        <f t="shared" si="0"/>
        <v>27.61747732893652</v>
      </c>
    </row>
    <row r="15" spans="1:9" x14ac:dyDescent="0.25">
      <c r="F15" s="1" t="s">
        <v>24</v>
      </c>
      <c r="G15" s="2">
        <v>109</v>
      </c>
      <c r="H15" s="3">
        <v>928</v>
      </c>
      <c r="I15" s="1">
        <f t="shared" ref="I15:I20" si="2">G15/H15*100</f>
        <v>11.745689655172415</v>
      </c>
    </row>
    <row r="16" spans="1:9" x14ac:dyDescent="0.25">
      <c r="A16" s="1" t="s">
        <v>12</v>
      </c>
      <c r="B16" s="1">
        <v>432</v>
      </c>
      <c r="C16" s="1">
        <v>1350</v>
      </c>
      <c r="D16" s="1">
        <f t="shared" si="0"/>
        <v>32</v>
      </c>
      <c r="F16" s="1" t="s">
        <v>25</v>
      </c>
      <c r="G16" s="2">
        <v>133</v>
      </c>
      <c r="H16" s="3">
        <v>766</v>
      </c>
      <c r="I16" s="1">
        <f t="shared" si="2"/>
        <v>17.362924281984334</v>
      </c>
    </row>
    <row r="17" spans="1:9" ht="15" x14ac:dyDescent="0.3">
      <c r="A17" s="1" t="s">
        <v>14</v>
      </c>
      <c r="B17" s="4">
        <v>328</v>
      </c>
      <c r="C17" s="4">
        <v>2863</v>
      </c>
      <c r="D17" s="1">
        <f t="shared" si="0"/>
        <v>11.456514146000698</v>
      </c>
      <c r="F17" s="1" t="s">
        <v>26</v>
      </c>
      <c r="G17" s="1">
        <v>228</v>
      </c>
      <c r="H17" s="1">
        <v>888</v>
      </c>
      <c r="I17" s="1">
        <f t="shared" si="2"/>
        <v>25.675675675675674</v>
      </c>
    </row>
    <row r="18" spans="1:9" x14ac:dyDescent="0.3">
      <c r="A18" s="1" t="s">
        <v>16</v>
      </c>
      <c r="B18" s="1">
        <v>435</v>
      </c>
      <c r="C18" s="1">
        <v>1928</v>
      </c>
      <c r="D18" s="1">
        <f t="shared" si="0"/>
        <v>22.562240663900415</v>
      </c>
      <c r="F18" s="1" t="s">
        <v>27</v>
      </c>
      <c r="G18" s="1">
        <v>110</v>
      </c>
      <c r="H18" s="1">
        <v>943</v>
      </c>
      <c r="I18" s="1">
        <f t="shared" si="2"/>
        <v>11.664899257688228</v>
      </c>
    </row>
    <row r="19" spans="1:9" x14ac:dyDescent="0.3">
      <c r="A19" s="1" t="s">
        <v>18</v>
      </c>
      <c r="B19" s="1">
        <v>433</v>
      </c>
      <c r="C19" s="1">
        <v>1809</v>
      </c>
      <c r="D19" s="1">
        <f t="shared" si="0"/>
        <v>23.935876174682143</v>
      </c>
      <c r="F19" s="1" t="s">
        <v>28</v>
      </c>
      <c r="G19" s="1">
        <v>125</v>
      </c>
      <c r="H19" s="1">
        <v>1025</v>
      </c>
      <c r="I19" s="1">
        <f t="shared" si="2"/>
        <v>12.195121951219512</v>
      </c>
    </row>
    <row r="20" spans="1:9" x14ac:dyDescent="0.3">
      <c r="A20" s="1" t="s">
        <v>20</v>
      </c>
      <c r="B20" s="1">
        <v>432</v>
      </c>
      <c r="C20" s="1">
        <v>1582</v>
      </c>
      <c r="D20" s="1">
        <f t="shared" si="0"/>
        <v>27.307206068268012</v>
      </c>
      <c r="F20" s="1" t="s">
        <v>29</v>
      </c>
      <c r="G20" s="1">
        <v>105</v>
      </c>
      <c r="H20" s="1">
        <v>886</v>
      </c>
      <c r="I20" s="1">
        <f t="shared" si="2"/>
        <v>11.851015801354402</v>
      </c>
    </row>
    <row r="21" spans="1:9" x14ac:dyDescent="0.3">
      <c r="A21" s="1" t="s">
        <v>22</v>
      </c>
      <c r="B21" s="1">
        <v>437</v>
      </c>
      <c r="C21" s="1">
        <v>1127</v>
      </c>
      <c r="D21" s="1">
        <f t="shared" si="0"/>
        <v>38.775510204081634</v>
      </c>
    </row>
    <row r="22" spans="1:9" x14ac:dyDescent="0.3">
      <c r="F22" s="1" t="s">
        <v>30</v>
      </c>
      <c r="G22" s="1">
        <v>419</v>
      </c>
      <c r="H22" s="1">
        <v>2207</v>
      </c>
      <c r="I22" s="1">
        <f t="shared" ref="I22:I28" si="3">G22/H22*100</f>
        <v>18.985047575894882</v>
      </c>
    </row>
    <row r="23" spans="1:9" x14ac:dyDescent="0.3">
      <c r="A23" s="1" t="s">
        <v>24</v>
      </c>
      <c r="B23" s="1">
        <v>201</v>
      </c>
      <c r="C23" s="1">
        <v>3144</v>
      </c>
      <c r="D23" s="1">
        <f t="shared" si="0"/>
        <v>6.393129770992366</v>
      </c>
      <c r="F23" s="1" t="s">
        <v>31</v>
      </c>
      <c r="G23" s="1">
        <v>323</v>
      </c>
      <c r="H23" s="1">
        <v>2120</v>
      </c>
      <c r="I23" s="1">
        <f t="shared" si="3"/>
        <v>15.235849056603772</v>
      </c>
    </row>
    <row r="24" spans="1:9" x14ac:dyDescent="0.3">
      <c r="A24" s="1" t="s">
        <v>25</v>
      </c>
      <c r="B24" s="1">
        <v>347</v>
      </c>
      <c r="C24" s="1">
        <v>980</v>
      </c>
      <c r="D24" s="1">
        <f t="shared" si="0"/>
        <v>35.408163265306122</v>
      </c>
      <c r="F24" s="1" t="s">
        <v>32</v>
      </c>
      <c r="G24" s="1">
        <v>204</v>
      </c>
      <c r="H24" s="1">
        <v>2238</v>
      </c>
      <c r="I24" s="1">
        <f t="shared" si="3"/>
        <v>9.1152815013404833</v>
      </c>
    </row>
    <row r="25" spans="1:9" x14ac:dyDescent="0.3">
      <c r="A25" s="1" t="s">
        <v>26</v>
      </c>
      <c r="B25" s="1">
        <v>369</v>
      </c>
      <c r="C25" s="1">
        <v>961</v>
      </c>
      <c r="D25" s="1">
        <f t="shared" si="0"/>
        <v>38.397502601456814</v>
      </c>
      <c r="F25" s="1" t="s">
        <v>33</v>
      </c>
      <c r="G25" s="1">
        <v>273</v>
      </c>
      <c r="H25" s="1">
        <v>1573</v>
      </c>
      <c r="I25" s="1">
        <f t="shared" si="3"/>
        <v>17.355371900826448</v>
      </c>
    </row>
    <row r="26" spans="1:9" x14ac:dyDescent="0.3">
      <c r="A26" s="1" t="s">
        <v>27</v>
      </c>
      <c r="B26" s="1">
        <v>367</v>
      </c>
      <c r="C26" s="1">
        <v>980</v>
      </c>
      <c r="D26" s="1">
        <f t="shared" si="0"/>
        <v>37.448979591836732</v>
      </c>
      <c r="F26" s="1" t="s">
        <v>34</v>
      </c>
      <c r="G26" s="1">
        <v>350</v>
      </c>
      <c r="H26" s="1">
        <v>1669</v>
      </c>
      <c r="I26" s="1">
        <f t="shared" si="3"/>
        <v>20.970641102456561</v>
      </c>
    </row>
    <row r="27" spans="1:9" x14ac:dyDescent="0.3">
      <c r="A27" s="1" t="s">
        <v>28</v>
      </c>
      <c r="B27" s="1">
        <v>412</v>
      </c>
      <c r="C27" s="1">
        <v>1162</v>
      </c>
      <c r="D27" s="1">
        <f t="shared" si="0"/>
        <v>35.456110154905332</v>
      </c>
      <c r="F27" s="1" t="s">
        <v>35</v>
      </c>
      <c r="G27" s="1">
        <v>230</v>
      </c>
      <c r="H27" s="1">
        <v>1416</v>
      </c>
      <c r="I27" s="1">
        <f t="shared" si="3"/>
        <v>16.242937853107346</v>
      </c>
    </row>
    <row r="28" spans="1:9" x14ac:dyDescent="0.3">
      <c r="A28" s="1" t="s">
        <v>29</v>
      </c>
      <c r="B28" s="1">
        <v>377</v>
      </c>
      <c r="C28" s="1">
        <v>999</v>
      </c>
      <c r="D28" s="1">
        <f t="shared" si="0"/>
        <v>37.737737737737739</v>
      </c>
      <c r="F28" s="1" t="s">
        <v>36</v>
      </c>
      <c r="G28" s="1">
        <v>169</v>
      </c>
      <c r="H28" s="1">
        <v>853</v>
      </c>
      <c r="I28" s="1">
        <f t="shared" si="3"/>
        <v>19.812426729191092</v>
      </c>
    </row>
    <row r="30" spans="1:9" x14ac:dyDescent="0.3">
      <c r="A30" s="1" t="s">
        <v>30</v>
      </c>
      <c r="B30" s="1">
        <v>326</v>
      </c>
      <c r="C30" s="1">
        <v>838</v>
      </c>
      <c r="D30" s="1">
        <f t="shared" si="0"/>
        <v>38.902147971360385</v>
      </c>
      <c r="F30" s="1" t="s">
        <v>37</v>
      </c>
      <c r="G30" s="1">
        <v>452</v>
      </c>
      <c r="H30" s="1">
        <v>2799</v>
      </c>
      <c r="I30" s="1">
        <f t="shared" ref="I30:I35" si="4">G30/H30*100</f>
        <v>16.148624508753127</v>
      </c>
    </row>
    <row r="31" spans="1:9" x14ac:dyDescent="0.3">
      <c r="A31" s="1" t="s">
        <v>31</v>
      </c>
      <c r="B31" s="1">
        <v>247</v>
      </c>
      <c r="C31" s="1">
        <v>876</v>
      </c>
      <c r="D31" s="1">
        <f t="shared" si="0"/>
        <v>28.196347031963469</v>
      </c>
      <c r="F31" s="1" t="s">
        <v>38</v>
      </c>
      <c r="G31" s="1">
        <v>229</v>
      </c>
      <c r="H31" s="1">
        <v>1962</v>
      </c>
      <c r="I31" s="1">
        <f t="shared" si="4"/>
        <v>11.671763506625892</v>
      </c>
    </row>
    <row r="32" spans="1:9" x14ac:dyDescent="0.3">
      <c r="A32" s="1" t="s">
        <v>32</v>
      </c>
      <c r="B32" s="1">
        <v>373</v>
      </c>
      <c r="C32" s="1">
        <v>1004</v>
      </c>
      <c r="D32" s="1">
        <f t="shared" si="0"/>
        <v>37.151394422310759</v>
      </c>
      <c r="F32" s="1" t="s">
        <v>39</v>
      </c>
      <c r="G32" s="1">
        <v>277</v>
      </c>
      <c r="H32" s="1">
        <v>3491</v>
      </c>
      <c r="I32" s="1">
        <f t="shared" si="4"/>
        <v>7.9346892008020626</v>
      </c>
    </row>
    <row r="33" spans="1:9" x14ac:dyDescent="0.3">
      <c r="A33" s="1" t="s">
        <v>33</v>
      </c>
      <c r="B33" s="1">
        <v>250</v>
      </c>
      <c r="C33" s="1">
        <v>1155</v>
      </c>
      <c r="D33" s="1">
        <f t="shared" si="0"/>
        <v>21.645021645021643</v>
      </c>
      <c r="F33" s="1" t="s">
        <v>40</v>
      </c>
      <c r="G33" s="1">
        <v>585</v>
      </c>
      <c r="H33" s="1">
        <v>2427</v>
      </c>
      <c r="I33" s="1">
        <f t="shared" si="4"/>
        <v>24.103831891223734</v>
      </c>
    </row>
    <row r="34" spans="1:9" x14ac:dyDescent="0.3">
      <c r="A34" s="1" t="s">
        <v>34</v>
      </c>
      <c r="B34" s="1">
        <v>255</v>
      </c>
      <c r="C34" s="1">
        <v>1160</v>
      </c>
      <c r="D34" s="1">
        <f t="shared" si="0"/>
        <v>21.982758620689655</v>
      </c>
      <c r="F34" s="1" t="s">
        <v>41</v>
      </c>
      <c r="G34" s="1">
        <v>235</v>
      </c>
      <c r="H34" s="1">
        <v>1444</v>
      </c>
      <c r="I34" s="1">
        <f t="shared" si="4"/>
        <v>16.274238227146814</v>
      </c>
    </row>
    <row r="35" spans="1:9" x14ac:dyDescent="0.3">
      <c r="F35" s="1" t="s">
        <v>42</v>
      </c>
      <c r="G35" s="1">
        <v>331</v>
      </c>
      <c r="H35" s="1">
        <v>2335</v>
      </c>
      <c r="I35" s="1">
        <f t="shared" si="4"/>
        <v>14.175588865096358</v>
      </c>
    </row>
    <row r="36" spans="1:9" x14ac:dyDescent="0.3">
      <c r="A36" s="1" t="s">
        <v>43</v>
      </c>
      <c r="B36" s="1">
        <v>314</v>
      </c>
      <c r="C36" s="1">
        <v>969</v>
      </c>
      <c r="D36" s="1">
        <f t="shared" ref="D36:D55" si="5">B36/C36*100</f>
        <v>32.404540763673886</v>
      </c>
    </row>
    <row r="37" spans="1:9" x14ac:dyDescent="0.3">
      <c r="A37" s="1" t="s">
        <v>44</v>
      </c>
      <c r="B37" s="1">
        <v>346</v>
      </c>
      <c r="C37" s="1">
        <v>1188</v>
      </c>
      <c r="D37" s="1">
        <f t="shared" si="5"/>
        <v>29.124579124579125</v>
      </c>
      <c r="F37" s="1" t="s">
        <v>45</v>
      </c>
      <c r="G37" s="1">
        <v>440</v>
      </c>
      <c r="H37" s="1">
        <v>2940</v>
      </c>
      <c r="I37" s="1">
        <f t="shared" ref="I37:I42" si="6">G37/H37*100</f>
        <v>14.965986394557824</v>
      </c>
    </row>
    <row r="38" spans="1:9" x14ac:dyDescent="0.3">
      <c r="A38" s="1" t="s">
        <v>46</v>
      </c>
      <c r="B38" s="1">
        <v>366</v>
      </c>
      <c r="C38" s="1">
        <v>1099</v>
      </c>
      <c r="D38" s="1">
        <f t="shared" si="5"/>
        <v>33.303002729754319</v>
      </c>
      <c r="F38" s="1" t="s">
        <v>47</v>
      </c>
      <c r="G38" s="1">
        <v>201</v>
      </c>
      <c r="H38" s="1">
        <v>1577</v>
      </c>
      <c r="I38" s="1">
        <f t="shared" si="6"/>
        <v>12.745719720989221</v>
      </c>
    </row>
    <row r="39" spans="1:9" x14ac:dyDescent="0.3">
      <c r="A39" s="1" t="s">
        <v>48</v>
      </c>
      <c r="B39" s="1">
        <v>398</v>
      </c>
      <c r="C39" s="1">
        <v>963</v>
      </c>
      <c r="D39" s="1">
        <f t="shared" si="5"/>
        <v>41.329179646936659</v>
      </c>
      <c r="F39" s="1" t="s">
        <v>49</v>
      </c>
      <c r="G39" s="1">
        <v>251</v>
      </c>
      <c r="H39" s="1">
        <v>2861</v>
      </c>
      <c r="I39" s="1">
        <f t="shared" si="6"/>
        <v>8.7731562390772453</v>
      </c>
    </row>
    <row r="40" spans="1:9" x14ac:dyDescent="0.3">
      <c r="A40" s="1" t="s">
        <v>50</v>
      </c>
      <c r="B40" s="1">
        <v>244</v>
      </c>
      <c r="C40" s="1">
        <v>1038</v>
      </c>
      <c r="D40" s="1">
        <f t="shared" si="5"/>
        <v>23.50674373795761</v>
      </c>
      <c r="F40" s="1" t="s">
        <v>51</v>
      </c>
      <c r="G40" s="1">
        <v>231</v>
      </c>
      <c r="H40" s="1">
        <v>1495</v>
      </c>
      <c r="I40" s="1">
        <f t="shared" si="6"/>
        <v>15.451505016722408</v>
      </c>
    </row>
    <row r="41" spans="1:9" x14ac:dyDescent="0.3">
      <c r="A41" s="1" t="s">
        <v>52</v>
      </c>
      <c r="B41" s="1">
        <v>260</v>
      </c>
      <c r="C41" s="1">
        <v>918</v>
      </c>
      <c r="D41" s="1">
        <f t="shared" si="5"/>
        <v>28.322440087145967</v>
      </c>
      <c r="F41" s="1" t="s">
        <v>53</v>
      </c>
      <c r="G41" s="1">
        <v>225</v>
      </c>
      <c r="H41" s="1">
        <v>2131</v>
      </c>
      <c r="I41" s="1">
        <f t="shared" si="6"/>
        <v>10.558423275457532</v>
      </c>
    </row>
    <row r="42" spans="1:9" x14ac:dyDescent="0.3">
      <c r="F42" s="1" t="s">
        <v>54</v>
      </c>
      <c r="G42" s="1">
        <v>221</v>
      </c>
      <c r="H42" s="1">
        <v>1621</v>
      </c>
      <c r="I42" s="1">
        <f t="shared" si="6"/>
        <v>13.633559531153608</v>
      </c>
    </row>
    <row r="43" spans="1:9" x14ac:dyDescent="0.3">
      <c r="A43" s="1" t="s">
        <v>55</v>
      </c>
      <c r="B43" s="1">
        <v>373</v>
      </c>
      <c r="C43" s="1">
        <v>1310</v>
      </c>
      <c r="D43" s="1">
        <f t="shared" si="5"/>
        <v>28.473282442748094</v>
      </c>
    </row>
    <row r="44" spans="1:9" x14ac:dyDescent="0.3">
      <c r="A44" s="1" t="s">
        <v>56</v>
      </c>
      <c r="B44" s="1">
        <v>391</v>
      </c>
      <c r="C44" s="1">
        <v>1972</v>
      </c>
      <c r="D44" s="1">
        <f t="shared" si="5"/>
        <v>19.827586206896552</v>
      </c>
      <c r="F44" s="1" t="s">
        <v>57</v>
      </c>
      <c r="G44" s="1">
        <v>417</v>
      </c>
      <c r="H44" s="1">
        <v>1618</v>
      </c>
      <c r="I44" s="1">
        <f>G44/H44*100</f>
        <v>25.772558714462303</v>
      </c>
    </row>
    <row r="45" spans="1:9" x14ac:dyDescent="0.3">
      <c r="A45" s="1" t="s">
        <v>58</v>
      </c>
      <c r="B45" s="1">
        <v>426</v>
      </c>
      <c r="C45" s="1">
        <v>1877</v>
      </c>
      <c r="D45" s="1">
        <f t="shared" si="5"/>
        <v>22.69579115610016</v>
      </c>
      <c r="F45" s="1" t="s">
        <v>59</v>
      </c>
      <c r="G45" s="1">
        <v>403</v>
      </c>
      <c r="H45" s="1">
        <v>1600</v>
      </c>
      <c r="I45" s="1">
        <f>G45/H45*100</f>
        <v>25.1875</v>
      </c>
    </row>
    <row r="46" spans="1:9" x14ac:dyDescent="0.3">
      <c r="A46" s="1" t="s">
        <v>60</v>
      </c>
      <c r="B46" s="1">
        <v>469</v>
      </c>
      <c r="C46" s="1">
        <v>2079</v>
      </c>
      <c r="D46" s="1">
        <f t="shared" si="5"/>
        <v>22.558922558922561</v>
      </c>
      <c r="F46" s="1" t="s">
        <v>61</v>
      </c>
      <c r="G46" s="1">
        <v>405</v>
      </c>
      <c r="H46" s="1">
        <v>1344</v>
      </c>
      <c r="I46" s="1">
        <f>G46/H46*100</f>
        <v>30.133928571428569</v>
      </c>
    </row>
    <row r="47" spans="1:9" x14ac:dyDescent="0.3">
      <c r="A47" s="1" t="s">
        <v>62</v>
      </c>
      <c r="B47" s="1">
        <v>325</v>
      </c>
      <c r="C47" s="1">
        <v>872</v>
      </c>
      <c r="D47" s="1">
        <f t="shared" si="5"/>
        <v>37.27064220183486</v>
      </c>
      <c r="F47" s="1" t="s">
        <v>63</v>
      </c>
      <c r="G47" s="1">
        <v>261</v>
      </c>
      <c r="H47" s="1">
        <v>1481</v>
      </c>
      <c r="I47" s="1">
        <f>G47/H47*100</f>
        <v>17.623227548953409</v>
      </c>
    </row>
    <row r="48" spans="1:9" x14ac:dyDescent="0.3">
      <c r="A48" s="1" t="s">
        <v>64</v>
      </c>
      <c r="B48" s="1">
        <v>381</v>
      </c>
      <c r="C48" s="1">
        <v>1930</v>
      </c>
      <c r="D48" s="1">
        <f t="shared" si="5"/>
        <v>19.740932642487046</v>
      </c>
      <c r="F48" s="1" t="s">
        <v>65</v>
      </c>
      <c r="G48" s="1">
        <v>361</v>
      </c>
      <c r="H48" s="1">
        <v>1679</v>
      </c>
      <c r="I48" s="1">
        <f>G48/H48*100</f>
        <v>21.500893388921977</v>
      </c>
    </row>
    <row r="49" spans="1:4" x14ac:dyDescent="0.3">
      <c r="A49" s="1" t="s">
        <v>66</v>
      </c>
      <c r="B49" s="1">
        <v>353</v>
      </c>
      <c r="C49" s="1">
        <v>1445</v>
      </c>
      <c r="D49" s="1">
        <f t="shared" si="5"/>
        <v>24.429065743944637</v>
      </c>
    </row>
    <row r="51" spans="1:4" x14ac:dyDescent="0.3">
      <c r="A51" s="1" t="s">
        <v>45</v>
      </c>
      <c r="B51" s="1">
        <v>400</v>
      </c>
      <c r="C51" s="1">
        <v>2466</v>
      </c>
      <c r="D51" s="1">
        <f t="shared" si="5"/>
        <v>16.220600162206001</v>
      </c>
    </row>
    <row r="52" spans="1:4" x14ac:dyDescent="0.3">
      <c r="A52" s="1" t="s">
        <v>47</v>
      </c>
      <c r="B52" s="1">
        <v>377</v>
      </c>
      <c r="C52" s="1">
        <v>2025</v>
      </c>
      <c r="D52" s="1">
        <f t="shared" si="5"/>
        <v>18.617283950617285</v>
      </c>
    </row>
    <row r="53" spans="1:4" x14ac:dyDescent="0.3">
      <c r="A53" s="1" t="s">
        <v>49</v>
      </c>
      <c r="B53" s="1">
        <v>403</v>
      </c>
      <c r="C53" s="1">
        <v>1440</v>
      </c>
      <c r="D53" s="1">
        <f t="shared" si="5"/>
        <v>27.986111111111111</v>
      </c>
    </row>
    <row r="54" spans="1:4" x14ac:dyDescent="0.3">
      <c r="A54" s="1" t="s">
        <v>51</v>
      </c>
      <c r="B54" s="1">
        <v>401</v>
      </c>
      <c r="C54" s="1">
        <v>1680</v>
      </c>
      <c r="D54" s="1">
        <f t="shared" si="5"/>
        <v>23.86904761904762</v>
      </c>
    </row>
    <row r="55" spans="1:4" x14ac:dyDescent="0.3">
      <c r="A55" s="1" t="s">
        <v>53</v>
      </c>
      <c r="B55" s="1">
        <v>124</v>
      </c>
      <c r="C55" s="1">
        <v>2738</v>
      </c>
      <c r="D55" s="1">
        <f t="shared" si="5"/>
        <v>4.5288531775018264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E798-7D1C-4924-9BE5-E1D1D56D996F}">
  <dimension ref="A5:BY44"/>
  <sheetViews>
    <sheetView topLeftCell="A13" workbookViewId="0">
      <selection activeCell="G31" sqref="G31"/>
    </sheetView>
  </sheetViews>
  <sheetFormatPr defaultColWidth="9" defaultRowHeight="14" x14ac:dyDescent="0.3"/>
  <cols>
    <col min="1" max="2" width="9" style="1"/>
    <col min="3" max="3" width="12.58203125" style="1" bestFit="1" customWidth="1"/>
    <col min="4" max="16" width="9" style="1"/>
    <col min="17" max="17" width="11.58203125" style="1" customWidth="1"/>
    <col min="18" max="18" width="9" style="1"/>
    <col min="19" max="19" width="10.33203125" style="1" customWidth="1"/>
    <col min="20" max="258" width="9" style="1"/>
    <col min="259" max="259" width="12.58203125" style="1" bestFit="1" customWidth="1"/>
    <col min="260" max="272" width="9" style="1"/>
    <col min="273" max="273" width="11.58203125" style="1" customWidth="1"/>
    <col min="274" max="274" width="9" style="1"/>
    <col min="275" max="275" width="10.33203125" style="1" customWidth="1"/>
    <col min="276" max="514" width="9" style="1"/>
    <col min="515" max="515" width="12.58203125" style="1" bestFit="1" customWidth="1"/>
    <col min="516" max="528" width="9" style="1"/>
    <col min="529" max="529" width="11.58203125" style="1" customWidth="1"/>
    <col min="530" max="530" width="9" style="1"/>
    <col min="531" max="531" width="10.33203125" style="1" customWidth="1"/>
    <col min="532" max="770" width="9" style="1"/>
    <col min="771" max="771" width="12.58203125" style="1" bestFit="1" customWidth="1"/>
    <col min="772" max="784" width="9" style="1"/>
    <col min="785" max="785" width="11.58203125" style="1" customWidth="1"/>
    <col min="786" max="786" width="9" style="1"/>
    <col min="787" max="787" width="10.33203125" style="1" customWidth="1"/>
    <col min="788" max="1026" width="9" style="1"/>
    <col min="1027" max="1027" width="12.58203125" style="1" bestFit="1" customWidth="1"/>
    <col min="1028" max="1040" width="9" style="1"/>
    <col min="1041" max="1041" width="11.58203125" style="1" customWidth="1"/>
    <col min="1042" max="1042" width="9" style="1"/>
    <col min="1043" max="1043" width="10.33203125" style="1" customWidth="1"/>
    <col min="1044" max="1282" width="9" style="1"/>
    <col min="1283" max="1283" width="12.58203125" style="1" bestFit="1" customWidth="1"/>
    <col min="1284" max="1296" width="9" style="1"/>
    <col min="1297" max="1297" width="11.58203125" style="1" customWidth="1"/>
    <col min="1298" max="1298" width="9" style="1"/>
    <col min="1299" max="1299" width="10.33203125" style="1" customWidth="1"/>
    <col min="1300" max="1538" width="9" style="1"/>
    <col min="1539" max="1539" width="12.58203125" style="1" bestFit="1" customWidth="1"/>
    <col min="1540" max="1552" width="9" style="1"/>
    <col min="1553" max="1553" width="11.58203125" style="1" customWidth="1"/>
    <col min="1554" max="1554" width="9" style="1"/>
    <col min="1555" max="1555" width="10.33203125" style="1" customWidth="1"/>
    <col min="1556" max="1794" width="9" style="1"/>
    <col min="1795" max="1795" width="12.58203125" style="1" bestFit="1" customWidth="1"/>
    <col min="1796" max="1808" width="9" style="1"/>
    <col min="1809" max="1809" width="11.58203125" style="1" customWidth="1"/>
    <col min="1810" max="1810" width="9" style="1"/>
    <col min="1811" max="1811" width="10.33203125" style="1" customWidth="1"/>
    <col min="1812" max="2050" width="9" style="1"/>
    <col min="2051" max="2051" width="12.58203125" style="1" bestFit="1" customWidth="1"/>
    <col min="2052" max="2064" width="9" style="1"/>
    <col min="2065" max="2065" width="11.58203125" style="1" customWidth="1"/>
    <col min="2066" max="2066" width="9" style="1"/>
    <col min="2067" max="2067" width="10.33203125" style="1" customWidth="1"/>
    <col min="2068" max="2306" width="9" style="1"/>
    <col min="2307" max="2307" width="12.58203125" style="1" bestFit="1" customWidth="1"/>
    <col min="2308" max="2320" width="9" style="1"/>
    <col min="2321" max="2321" width="11.58203125" style="1" customWidth="1"/>
    <col min="2322" max="2322" width="9" style="1"/>
    <col min="2323" max="2323" width="10.33203125" style="1" customWidth="1"/>
    <col min="2324" max="2562" width="9" style="1"/>
    <col min="2563" max="2563" width="12.58203125" style="1" bestFit="1" customWidth="1"/>
    <col min="2564" max="2576" width="9" style="1"/>
    <col min="2577" max="2577" width="11.58203125" style="1" customWidth="1"/>
    <col min="2578" max="2578" width="9" style="1"/>
    <col min="2579" max="2579" width="10.33203125" style="1" customWidth="1"/>
    <col min="2580" max="2818" width="9" style="1"/>
    <col min="2819" max="2819" width="12.58203125" style="1" bestFit="1" customWidth="1"/>
    <col min="2820" max="2832" width="9" style="1"/>
    <col min="2833" max="2833" width="11.58203125" style="1" customWidth="1"/>
    <col min="2834" max="2834" width="9" style="1"/>
    <col min="2835" max="2835" width="10.33203125" style="1" customWidth="1"/>
    <col min="2836" max="3074" width="9" style="1"/>
    <col min="3075" max="3075" width="12.58203125" style="1" bestFit="1" customWidth="1"/>
    <col min="3076" max="3088" width="9" style="1"/>
    <col min="3089" max="3089" width="11.58203125" style="1" customWidth="1"/>
    <col min="3090" max="3090" width="9" style="1"/>
    <col min="3091" max="3091" width="10.33203125" style="1" customWidth="1"/>
    <col min="3092" max="3330" width="9" style="1"/>
    <col min="3331" max="3331" width="12.58203125" style="1" bestFit="1" customWidth="1"/>
    <col min="3332" max="3344" width="9" style="1"/>
    <col min="3345" max="3345" width="11.58203125" style="1" customWidth="1"/>
    <col min="3346" max="3346" width="9" style="1"/>
    <col min="3347" max="3347" width="10.33203125" style="1" customWidth="1"/>
    <col min="3348" max="3586" width="9" style="1"/>
    <col min="3587" max="3587" width="12.58203125" style="1" bestFit="1" customWidth="1"/>
    <col min="3588" max="3600" width="9" style="1"/>
    <col min="3601" max="3601" width="11.58203125" style="1" customWidth="1"/>
    <col min="3602" max="3602" width="9" style="1"/>
    <col min="3603" max="3603" width="10.33203125" style="1" customWidth="1"/>
    <col min="3604" max="3842" width="9" style="1"/>
    <col min="3843" max="3843" width="12.58203125" style="1" bestFit="1" customWidth="1"/>
    <col min="3844" max="3856" width="9" style="1"/>
    <col min="3857" max="3857" width="11.58203125" style="1" customWidth="1"/>
    <col min="3858" max="3858" width="9" style="1"/>
    <col min="3859" max="3859" width="10.33203125" style="1" customWidth="1"/>
    <col min="3860" max="4098" width="9" style="1"/>
    <col min="4099" max="4099" width="12.58203125" style="1" bestFit="1" customWidth="1"/>
    <col min="4100" max="4112" width="9" style="1"/>
    <col min="4113" max="4113" width="11.58203125" style="1" customWidth="1"/>
    <col min="4114" max="4114" width="9" style="1"/>
    <col min="4115" max="4115" width="10.33203125" style="1" customWidth="1"/>
    <col min="4116" max="4354" width="9" style="1"/>
    <col min="4355" max="4355" width="12.58203125" style="1" bestFit="1" customWidth="1"/>
    <col min="4356" max="4368" width="9" style="1"/>
    <col min="4369" max="4369" width="11.58203125" style="1" customWidth="1"/>
    <col min="4370" max="4370" width="9" style="1"/>
    <col min="4371" max="4371" width="10.33203125" style="1" customWidth="1"/>
    <col min="4372" max="4610" width="9" style="1"/>
    <col min="4611" max="4611" width="12.58203125" style="1" bestFit="1" customWidth="1"/>
    <col min="4612" max="4624" width="9" style="1"/>
    <col min="4625" max="4625" width="11.58203125" style="1" customWidth="1"/>
    <col min="4626" max="4626" width="9" style="1"/>
    <col min="4627" max="4627" width="10.33203125" style="1" customWidth="1"/>
    <col min="4628" max="4866" width="9" style="1"/>
    <col min="4867" max="4867" width="12.58203125" style="1" bestFit="1" customWidth="1"/>
    <col min="4868" max="4880" width="9" style="1"/>
    <col min="4881" max="4881" width="11.58203125" style="1" customWidth="1"/>
    <col min="4882" max="4882" width="9" style="1"/>
    <col min="4883" max="4883" width="10.33203125" style="1" customWidth="1"/>
    <col min="4884" max="5122" width="9" style="1"/>
    <col min="5123" max="5123" width="12.58203125" style="1" bestFit="1" customWidth="1"/>
    <col min="5124" max="5136" width="9" style="1"/>
    <col min="5137" max="5137" width="11.58203125" style="1" customWidth="1"/>
    <col min="5138" max="5138" width="9" style="1"/>
    <col min="5139" max="5139" width="10.33203125" style="1" customWidth="1"/>
    <col min="5140" max="5378" width="9" style="1"/>
    <col min="5379" max="5379" width="12.58203125" style="1" bestFit="1" customWidth="1"/>
    <col min="5380" max="5392" width="9" style="1"/>
    <col min="5393" max="5393" width="11.58203125" style="1" customWidth="1"/>
    <col min="5394" max="5394" width="9" style="1"/>
    <col min="5395" max="5395" width="10.33203125" style="1" customWidth="1"/>
    <col min="5396" max="5634" width="9" style="1"/>
    <col min="5635" max="5635" width="12.58203125" style="1" bestFit="1" customWidth="1"/>
    <col min="5636" max="5648" width="9" style="1"/>
    <col min="5649" max="5649" width="11.58203125" style="1" customWidth="1"/>
    <col min="5650" max="5650" width="9" style="1"/>
    <col min="5651" max="5651" width="10.33203125" style="1" customWidth="1"/>
    <col min="5652" max="5890" width="9" style="1"/>
    <col min="5891" max="5891" width="12.58203125" style="1" bestFit="1" customWidth="1"/>
    <col min="5892" max="5904" width="9" style="1"/>
    <col min="5905" max="5905" width="11.58203125" style="1" customWidth="1"/>
    <col min="5906" max="5906" width="9" style="1"/>
    <col min="5907" max="5907" width="10.33203125" style="1" customWidth="1"/>
    <col min="5908" max="6146" width="9" style="1"/>
    <col min="6147" max="6147" width="12.58203125" style="1" bestFit="1" customWidth="1"/>
    <col min="6148" max="6160" width="9" style="1"/>
    <col min="6161" max="6161" width="11.58203125" style="1" customWidth="1"/>
    <col min="6162" max="6162" width="9" style="1"/>
    <col min="6163" max="6163" width="10.33203125" style="1" customWidth="1"/>
    <col min="6164" max="6402" width="9" style="1"/>
    <col min="6403" max="6403" width="12.58203125" style="1" bestFit="1" customWidth="1"/>
    <col min="6404" max="6416" width="9" style="1"/>
    <col min="6417" max="6417" width="11.58203125" style="1" customWidth="1"/>
    <col min="6418" max="6418" width="9" style="1"/>
    <col min="6419" max="6419" width="10.33203125" style="1" customWidth="1"/>
    <col min="6420" max="6658" width="9" style="1"/>
    <col min="6659" max="6659" width="12.58203125" style="1" bestFit="1" customWidth="1"/>
    <col min="6660" max="6672" width="9" style="1"/>
    <col min="6673" max="6673" width="11.58203125" style="1" customWidth="1"/>
    <col min="6674" max="6674" width="9" style="1"/>
    <col min="6675" max="6675" width="10.33203125" style="1" customWidth="1"/>
    <col min="6676" max="6914" width="9" style="1"/>
    <col min="6915" max="6915" width="12.58203125" style="1" bestFit="1" customWidth="1"/>
    <col min="6916" max="6928" width="9" style="1"/>
    <col min="6929" max="6929" width="11.58203125" style="1" customWidth="1"/>
    <col min="6930" max="6930" width="9" style="1"/>
    <col min="6931" max="6931" width="10.33203125" style="1" customWidth="1"/>
    <col min="6932" max="7170" width="9" style="1"/>
    <col min="7171" max="7171" width="12.58203125" style="1" bestFit="1" customWidth="1"/>
    <col min="7172" max="7184" width="9" style="1"/>
    <col min="7185" max="7185" width="11.58203125" style="1" customWidth="1"/>
    <col min="7186" max="7186" width="9" style="1"/>
    <col min="7187" max="7187" width="10.33203125" style="1" customWidth="1"/>
    <col min="7188" max="7426" width="9" style="1"/>
    <col min="7427" max="7427" width="12.58203125" style="1" bestFit="1" customWidth="1"/>
    <col min="7428" max="7440" width="9" style="1"/>
    <col min="7441" max="7441" width="11.58203125" style="1" customWidth="1"/>
    <col min="7442" max="7442" width="9" style="1"/>
    <col min="7443" max="7443" width="10.33203125" style="1" customWidth="1"/>
    <col min="7444" max="7682" width="9" style="1"/>
    <col min="7683" max="7683" width="12.58203125" style="1" bestFit="1" customWidth="1"/>
    <col min="7684" max="7696" width="9" style="1"/>
    <col min="7697" max="7697" width="11.58203125" style="1" customWidth="1"/>
    <col min="7698" max="7698" width="9" style="1"/>
    <col min="7699" max="7699" width="10.33203125" style="1" customWidth="1"/>
    <col min="7700" max="7938" width="9" style="1"/>
    <col min="7939" max="7939" width="12.58203125" style="1" bestFit="1" customWidth="1"/>
    <col min="7940" max="7952" width="9" style="1"/>
    <col min="7953" max="7953" width="11.58203125" style="1" customWidth="1"/>
    <col min="7954" max="7954" width="9" style="1"/>
    <col min="7955" max="7955" width="10.33203125" style="1" customWidth="1"/>
    <col min="7956" max="8194" width="9" style="1"/>
    <col min="8195" max="8195" width="12.58203125" style="1" bestFit="1" customWidth="1"/>
    <col min="8196" max="8208" width="9" style="1"/>
    <col min="8209" max="8209" width="11.58203125" style="1" customWidth="1"/>
    <col min="8210" max="8210" width="9" style="1"/>
    <col min="8211" max="8211" width="10.33203125" style="1" customWidth="1"/>
    <col min="8212" max="8450" width="9" style="1"/>
    <col min="8451" max="8451" width="12.58203125" style="1" bestFit="1" customWidth="1"/>
    <col min="8452" max="8464" width="9" style="1"/>
    <col min="8465" max="8465" width="11.58203125" style="1" customWidth="1"/>
    <col min="8466" max="8466" width="9" style="1"/>
    <col min="8467" max="8467" width="10.33203125" style="1" customWidth="1"/>
    <col min="8468" max="8706" width="9" style="1"/>
    <col min="8707" max="8707" width="12.58203125" style="1" bestFit="1" customWidth="1"/>
    <col min="8708" max="8720" width="9" style="1"/>
    <col min="8721" max="8721" width="11.58203125" style="1" customWidth="1"/>
    <col min="8722" max="8722" width="9" style="1"/>
    <col min="8723" max="8723" width="10.33203125" style="1" customWidth="1"/>
    <col min="8724" max="8962" width="9" style="1"/>
    <col min="8963" max="8963" width="12.58203125" style="1" bestFit="1" customWidth="1"/>
    <col min="8964" max="8976" width="9" style="1"/>
    <col min="8977" max="8977" width="11.58203125" style="1" customWidth="1"/>
    <col min="8978" max="8978" width="9" style="1"/>
    <col min="8979" max="8979" width="10.33203125" style="1" customWidth="1"/>
    <col min="8980" max="9218" width="9" style="1"/>
    <col min="9219" max="9219" width="12.58203125" style="1" bestFit="1" customWidth="1"/>
    <col min="9220" max="9232" width="9" style="1"/>
    <col min="9233" max="9233" width="11.58203125" style="1" customWidth="1"/>
    <col min="9234" max="9234" width="9" style="1"/>
    <col min="9235" max="9235" width="10.33203125" style="1" customWidth="1"/>
    <col min="9236" max="9474" width="9" style="1"/>
    <col min="9475" max="9475" width="12.58203125" style="1" bestFit="1" customWidth="1"/>
    <col min="9476" max="9488" width="9" style="1"/>
    <col min="9489" max="9489" width="11.58203125" style="1" customWidth="1"/>
    <col min="9490" max="9490" width="9" style="1"/>
    <col min="9491" max="9491" width="10.33203125" style="1" customWidth="1"/>
    <col min="9492" max="9730" width="9" style="1"/>
    <col min="9731" max="9731" width="12.58203125" style="1" bestFit="1" customWidth="1"/>
    <col min="9732" max="9744" width="9" style="1"/>
    <col min="9745" max="9745" width="11.58203125" style="1" customWidth="1"/>
    <col min="9746" max="9746" width="9" style="1"/>
    <col min="9747" max="9747" width="10.33203125" style="1" customWidth="1"/>
    <col min="9748" max="9986" width="9" style="1"/>
    <col min="9987" max="9987" width="12.58203125" style="1" bestFit="1" customWidth="1"/>
    <col min="9988" max="10000" width="9" style="1"/>
    <col min="10001" max="10001" width="11.58203125" style="1" customWidth="1"/>
    <col min="10002" max="10002" width="9" style="1"/>
    <col min="10003" max="10003" width="10.33203125" style="1" customWidth="1"/>
    <col min="10004" max="10242" width="9" style="1"/>
    <col min="10243" max="10243" width="12.58203125" style="1" bestFit="1" customWidth="1"/>
    <col min="10244" max="10256" width="9" style="1"/>
    <col min="10257" max="10257" width="11.58203125" style="1" customWidth="1"/>
    <col min="10258" max="10258" width="9" style="1"/>
    <col min="10259" max="10259" width="10.33203125" style="1" customWidth="1"/>
    <col min="10260" max="10498" width="9" style="1"/>
    <col min="10499" max="10499" width="12.58203125" style="1" bestFit="1" customWidth="1"/>
    <col min="10500" max="10512" width="9" style="1"/>
    <col min="10513" max="10513" width="11.58203125" style="1" customWidth="1"/>
    <col min="10514" max="10514" width="9" style="1"/>
    <col min="10515" max="10515" width="10.33203125" style="1" customWidth="1"/>
    <col min="10516" max="10754" width="9" style="1"/>
    <col min="10755" max="10755" width="12.58203125" style="1" bestFit="1" customWidth="1"/>
    <col min="10756" max="10768" width="9" style="1"/>
    <col min="10769" max="10769" width="11.58203125" style="1" customWidth="1"/>
    <col min="10770" max="10770" width="9" style="1"/>
    <col min="10771" max="10771" width="10.33203125" style="1" customWidth="1"/>
    <col min="10772" max="11010" width="9" style="1"/>
    <col min="11011" max="11011" width="12.58203125" style="1" bestFit="1" customWidth="1"/>
    <col min="11012" max="11024" width="9" style="1"/>
    <col min="11025" max="11025" width="11.58203125" style="1" customWidth="1"/>
    <col min="11026" max="11026" width="9" style="1"/>
    <col min="11027" max="11027" width="10.33203125" style="1" customWidth="1"/>
    <col min="11028" max="11266" width="9" style="1"/>
    <col min="11267" max="11267" width="12.58203125" style="1" bestFit="1" customWidth="1"/>
    <col min="11268" max="11280" width="9" style="1"/>
    <col min="11281" max="11281" width="11.58203125" style="1" customWidth="1"/>
    <col min="11282" max="11282" width="9" style="1"/>
    <col min="11283" max="11283" width="10.33203125" style="1" customWidth="1"/>
    <col min="11284" max="11522" width="9" style="1"/>
    <col min="11523" max="11523" width="12.58203125" style="1" bestFit="1" customWidth="1"/>
    <col min="11524" max="11536" width="9" style="1"/>
    <col min="11537" max="11537" width="11.58203125" style="1" customWidth="1"/>
    <col min="11538" max="11538" width="9" style="1"/>
    <col min="11539" max="11539" width="10.33203125" style="1" customWidth="1"/>
    <col min="11540" max="11778" width="9" style="1"/>
    <col min="11779" max="11779" width="12.58203125" style="1" bestFit="1" customWidth="1"/>
    <col min="11780" max="11792" width="9" style="1"/>
    <col min="11793" max="11793" width="11.58203125" style="1" customWidth="1"/>
    <col min="11794" max="11794" width="9" style="1"/>
    <col min="11795" max="11795" width="10.33203125" style="1" customWidth="1"/>
    <col min="11796" max="12034" width="9" style="1"/>
    <col min="12035" max="12035" width="12.58203125" style="1" bestFit="1" customWidth="1"/>
    <col min="12036" max="12048" width="9" style="1"/>
    <col min="12049" max="12049" width="11.58203125" style="1" customWidth="1"/>
    <col min="12050" max="12050" width="9" style="1"/>
    <col min="12051" max="12051" width="10.33203125" style="1" customWidth="1"/>
    <col min="12052" max="12290" width="9" style="1"/>
    <col min="12291" max="12291" width="12.58203125" style="1" bestFit="1" customWidth="1"/>
    <col min="12292" max="12304" width="9" style="1"/>
    <col min="12305" max="12305" width="11.58203125" style="1" customWidth="1"/>
    <col min="12306" max="12306" width="9" style="1"/>
    <col min="12307" max="12307" width="10.33203125" style="1" customWidth="1"/>
    <col min="12308" max="12546" width="9" style="1"/>
    <col min="12547" max="12547" width="12.58203125" style="1" bestFit="1" customWidth="1"/>
    <col min="12548" max="12560" width="9" style="1"/>
    <col min="12561" max="12561" width="11.58203125" style="1" customWidth="1"/>
    <col min="12562" max="12562" width="9" style="1"/>
    <col min="12563" max="12563" width="10.33203125" style="1" customWidth="1"/>
    <col min="12564" max="12802" width="9" style="1"/>
    <col min="12803" max="12803" width="12.58203125" style="1" bestFit="1" customWidth="1"/>
    <col min="12804" max="12816" width="9" style="1"/>
    <col min="12817" max="12817" width="11.58203125" style="1" customWidth="1"/>
    <col min="12818" max="12818" width="9" style="1"/>
    <col min="12819" max="12819" width="10.33203125" style="1" customWidth="1"/>
    <col min="12820" max="13058" width="9" style="1"/>
    <col min="13059" max="13059" width="12.58203125" style="1" bestFit="1" customWidth="1"/>
    <col min="13060" max="13072" width="9" style="1"/>
    <col min="13073" max="13073" width="11.58203125" style="1" customWidth="1"/>
    <col min="13074" max="13074" width="9" style="1"/>
    <col min="13075" max="13075" width="10.33203125" style="1" customWidth="1"/>
    <col min="13076" max="13314" width="9" style="1"/>
    <col min="13315" max="13315" width="12.58203125" style="1" bestFit="1" customWidth="1"/>
    <col min="13316" max="13328" width="9" style="1"/>
    <col min="13329" max="13329" width="11.58203125" style="1" customWidth="1"/>
    <col min="13330" max="13330" width="9" style="1"/>
    <col min="13331" max="13331" width="10.33203125" style="1" customWidth="1"/>
    <col min="13332" max="13570" width="9" style="1"/>
    <col min="13571" max="13571" width="12.58203125" style="1" bestFit="1" customWidth="1"/>
    <col min="13572" max="13584" width="9" style="1"/>
    <col min="13585" max="13585" width="11.58203125" style="1" customWidth="1"/>
    <col min="13586" max="13586" width="9" style="1"/>
    <col min="13587" max="13587" width="10.33203125" style="1" customWidth="1"/>
    <col min="13588" max="13826" width="9" style="1"/>
    <col min="13827" max="13827" width="12.58203125" style="1" bestFit="1" customWidth="1"/>
    <col min="13828" max="13840" width="9" style="1"/>
    <col min="13841" max="13841" width="11.58203125" style="1" customWidth="1"/>
    <col min="13842" max="13842" width="9" style="1"/>
    <col min="13843" max="13843" width="10.33203125" style="1" customWidth="1"/>
    <col min="13844" max="14082" width="9" style="1"/>
    <col min="14083" max="14083" width="12.58203125" style="1" bestFit="1" customWidth="1"/>
    <col min="14084" max="14096" width="9" style="1"/>
    <col min="14097" max="14097" width="11.58203125" style="1" customWidth="1"/>
    <col min="14098" max="14098" width="9" style="1"/>
    <col min="14099" max="14099" width="10.33203125" style="1" customWidth="1"/>
    <col min="14100" max="14338" width="9" style="1"/>
    <col min="14339" max="14339" width="12.58203125" style="1" bestFit="1" customWidth="1"/>
    <col min="14340" max="14352" width="9" style="1"/>
    <col min="14353" max="14353" width="11.58203125" style="1" customWidth="1"/>
    <col min="14354" max="14354" width="9" style="1"/>
    <col min="14355" max="14355" width="10.33203125" style="1" customWidth="1"/>
    <col min="14356" max="14594" width="9" style="1"/>
    <col min="14595" max="14595" width="12.58203125" style="1" bestFit="1" customWidth="1"/>
    <col min="14596" max="14608" width="9" style="1"/>
    <col min="14609" max="14609" width="11.58203125" style="1" customWidth="1"/>
    <col min="14610" max="14610" width="9" style="1"/>
    <col min="14611" max="14611" width="10.33203125" style="1" customWidth="1"/>
    <col min="14612" max="14850" width="9" style="1"/>
    <col min="14851" max="14851" width="12.58203125" style="1" bestFit="1" customWidth="1"/>
    <col min="14852" max="14864" width="9" style="1"/>
    <col min="14865" max="14865" width="11.58203125" style="1" customWidth="1"/>
    <col min="14866" max="14866" width="9" style="1"/>
    <col min="14867" max="14867" width="10.33203125" style="1" customWidth="1"/>
    <col min="14868" max="15106" width="9" style="1"/>
    <col min="15107" max="15107" width="12.58203125" style="1" bestFit="1" customWidth="1"/>
    <col min="15108" max="15120" width="9" style="1"/>
    <col min="15121" max="15121" width="11.58203125" style="1" customWidth="1"/>
    <col min="15122" max="15122" width="9" style="1"/>
    <col min="15123" max="15123" width="10.33203125" style="1" customWidth="1"/>
    <col min="15124" max="15362" width="9" style="1"/>
    <col min="15363" max="15363" width="12.58203125" style="1" bestFit="1" customWidth="1"/>
    <col min="15364" max="15376" width="9" style="1"/>
    <col min="15377" max="15377" width="11.58203125" style="1" customWidth="1"/>
    <col min="15378" max="15378" width="9" style="1"/>
    <col min="15379" max="15379" width="10.33203125" style="1" customWidth="1"/>
    <col min="15380" max="15618" width="9" style="1"/>
    <col min="15619" max="15619" width="12.58203125" style="1" bestFit="1" customWidth="1"/>
    <col min="15620" max="15632" width="9" style="1"/>
    <col min="15633" max="15633" width="11.58203125" style="1" customWidth="1"/>
    <col min="15634" max="15634" width="9" style="1"/>
    <col min="15635" max="15635" width="10.33203125" style="1" customWidth="1"/>
    <col min="15636" max="15874" width="9" style="1"/>
    <col min="15875" max="15875" width="12.58203125" style="1" bestFit="1" customWidth="1"/>
    <col min="15876" max="15888" width="9" style="1"/>
    <col min="15889" max="15889" width="11.58203125" style="1" customWidth="1"/>
    <col min="15890" max="15890" width="9" style="1"/>
    <col min="15891" max="15891" width="10.33203125" style="1" customWidth="1"/>
    <col min="15892" max="16130" width="9" style="1"/>
    <col min="16131" max="16131" width="12.58203125" style="1" bestFit="1" customWidth="1"/>
    <col min="16132" max="16144" width="9" style="1"/>
    <col min="16145" max="16145" width="11.58203125" style="1" customWidth="1"/>
    <col min="16146" max="16146" width="9" style="1"/>
    <col min="16147" max="16147" width="10.33203125" style="1" customWidth="1"/>
    <col min="16148" max="16384" width="9" style="1"/>
  </cols>
  <sheetData>
    <row r="5" spans="1:77" ht="15" x14ac:dyDescent="0.3">
      <c r="C5" s="1" t="s">
        <v>108</v>
      </c>
      <c r="G5" s="1" t="s">
        <v>109</v>
      </c>
      <c r="K5" s="1" t="s">
        <v>110</v>
      </c>
      <c r="O5" s="1" t="s">
        <v>111</v>
      </c>
      <c r="S5" s="1" t="s">
        <v>112</v>
      </c>
      <c r="W5" s="1" t="s">
        <v>113</v>
      </c>
      <c r="AA5" s="1" t="s">
        <v>114</v>
      </c>
      <c r="AE5" s="1" t="s">
        <v>115</v>
      </c>
      <c r="AI5" s="1" t="s">
        <v>116</v>
      </c>
      <c r="AM5" s="1" t="s">
        <v>117</v>
      </c>
      <c r="AQ5" s="1" t="s">
        <v>118</v>
      </c>
      <c r="AU5" s="1" t="s">
        <v>119</v>
      </c>
      <c r="AY5" s="1" t="s">
        <v>120</v>
      </c>
      <c r="BC5" s="1" t="s">
        <v>121</v>
      </c>
      <c r="BG5" s="1" t="s">
        <v>122</v>
      </c>
      <c r="BK5" s="1" t="s">
        <v>123</v>
      </c>
      <c r="BO5" s="1" t="s">
        <v>124</v>
      </c>
      <c r="BS5" s="1" t="s">
        <v>125</v>
      </c>
      <c r="BW5" s="5" t="s">
        <v>126</v>
      </c>
    </row>
    <row r="6" spans="1:77" ht="15" x14ac:dyDescent="0.3">
      <c r="B6" s="5" t="s">
        <v>127</v>
      </c>
      <c r="I6" s="1" t="s">
        <v>128</v>
      </c>
      <c r="M6" s="1" t="s">
        <v>129</v>
      </c>
      <c r="Q6" s="1" t="s">
        <v>130</v>
      </c>
      <c r="U6" s="1" t="s">
        <v>131</v>
      </c>
      <c r="W6" s="1">
        <v>14</v>
      </c>
      <c r="AA6" s="1">
        <v>13</v>
      </c>
      <c r="AE6" s="1">
        <v>12</v>
      </c>
      <c r="AI6" s="1">
        <v>11</v>
      </c>
      <c r="AM6" s="1">
        <v>10</v>
      </c>
      <c r="AS6" s="1" t="s">
        <v>132</v>
      </c>
      <c r="AW6" s="1" t="s">
        <v>133</v>
      </c>
      <c r="BA6" s="1" t="s">
        <v>134</v>
      </c>
      <c r="BE6" s="1" t="s">
        <v>135</v>
      </c>
      <c r="BI6" s="1" t="s">
        <v>136</v>
      </c>
      <c r="BM6" s="1" t="s">
        <v>137</v>
      </c>
      <c r="BQ6" s="1" t="s">
        <v>138</v>
      </c>
      <c r="BU6" s="1" t="s">
        <v>139</v>
      </c>
      <c r="BY6" s="1" t="s">
        <v>140</v>
      </c>
    </row>
    <row r="7" spans="1:77" x14ac:dyDescent="0.3">
      <c r="C7" s="1">
        <v>7.04</v>
      </c>
      <c r="D7" s="1">
        <v>5.92</v>
      </c>
      <c r="E7" s="1">
        <f t="shared" ref="E7:E12" si="0">C7*D7*D7*0.52</f>
        <v>128.29786111999999</v>
      </c>
      <c r="G7" s="1">
        <v>6.98</v>
      </c>
      <c r="H7" s="1">
        <v>5.88</v>
      </c>
      <c r="I7" s="1">
        <f t="shared" ref="I7:I12" si="1">G7*H7*H7*0.52</f>
        <v>125.49124223999999</v>
      </c>
      <c r="K7" s="1">
        <v>6.78</v>
      </c>
      <c r="L7" s="1">
        <v>5.64</v>
      </c>
      <c r="M7" s="1">
        <f t="shared" ref="M7:M12" si="2">K7*L7*L7*0.52</f>
        <v>112.14792575999998</v>
      </c>
      <c r="O7" s="1">
        <v>6.62</v>
      </c>
      <c r="P7" s="1">
        <v>5.56</v>
      </c>
      <c r="Q7" s="1">
        <f t="shared" ref="Q7:Q12" si="3">O7*P7*P7*0.52</f>
        <v>106.41697663999997</v>
      </c>
      <c r="S7" s="1">
        <v>6.28</v>
      </c>
      <c r="T7" s="1">
        <v>5.18</v>
      </c>
      <c r="U7" s="1">
        <f t="shared" ref="U7:U12" si="4">S7*T7*T7*0.52</f>
        <v>87.623885439999995</v>
      </c>
      <c r="W7" s="1">
        <v>6.04</v>
      </c>
      <c r="X7" s="1">
        <v>4.88</v>
      </c>
      <c r="Y7" s="1">
        <f t="shared" ref="Y7:Y12" si="5">W7*X7*X7*0.52</f>
        <v>74.796267520000001</v>
      </c>
      <c r="AA7" s="1">
        <v>5.84</v>
      </c>
      <c r="AB7" s="1">
        <v>4.68</v>
      </c>
      <c r="AC7" s="1">
        <f t="shared" ref="AC7:AC12" si="6">AA7*AB7*AB7*0.52</f>
        <v>66.51320831999999</v>
      </c>
      <c r="AE7" s="10">
        <v>5.6</v>
      </c>
      <c r="AF7" s="10">
        <v>4.46</v>
      </c>
      <c r="AG7" s="1">
        <f t="shared" ref="AG7:AG12" si="7">AE7*AF7*AF7*0.52</f>
        <v>57.924339199999999</v>
      </c>
      <c r="AI7" s="1">
        <v>5.22</v>
      </c>
      <c r="AJ7" s="1">
        <v>4.32</v>
      </c>
      <c r="AK7" s="1">
        <f t="shared" ref="AK7:AK12" si="8">AI7*AJ7*AJ7*0.52</f>
        <v>50.657218560000004</v>
      </c>
      <c r="AM7" s="1">
        <v>5.0199999999999996</v>
      </c>
      <c r="AN7" s="1">
        <v>4.08</v>
      </c>
      <c r="AO7" s="1">
        <f t="shared" ref="AO7:AO12" si="9">AM7*AN7*AN7*0.52</f>
        <v>43.453762560000008</v>
      </c>
      <c r="AQ7" s="1">
        <v>4.84</v>
      </c>
      <c r="AR7" s="1">
        <v>3.82</v>
      </c>
      <c r="AS7" s="1">
        <f t="shared" ref="AS7:AS12" si="10">AQ7*AR7*AR7*0.52</f>
        <v>36.726152319999997</v>
      </c>
      <c r="AU7" s="1">
        <v>4.88</v>
      </c>
      <c r="AV7" s="1">
        <v>3.62</v>
      </c>
      <c r="AW7" s="1">
        <f t="shared" ref="AW7:AW12" si="11">AU7*AV7*AV7*0.52</f>
        <v>33.253725440000004</v>
      </c>
      <c r="AY7" s="1">
        <v>3.86</v>
      </c>
      <c r="AZ7" s="1">
        <v>3.4</v>
      </c>
      <c r="BA7" s="1">
        <f t="shared" ref="BA7:BA12" si="12">AY7*AZ7*AZ7*0.52</f>
        <v>23.203231999999996</v>
      </c>
      <c r="BC7" s="1">
        <v>3.42</v>
      </c>
      <c r="BD7" s="1">
        <v>3.08</v>
      </c>
      <c r="BE7" s="1">
        <f t="shared" ref="BE7:BE12" si="13">BC7*BD7*BD7*0.52</f>
        <v>16.870613760000001</v>
      </c>
      <c r="BG7" s="1">
        <v>3.24</v>
      </c>
      <c r="BH7" s="1">
        <v>3.1</v>
      </c>
      <c r="BI7" s="1">
        <f t="shared" ref="BI7:BI12" si="14">BG7*BH7*BH7*0.52</f>
        <v>16.190928000000003</v>
      </c>
      <c r="BK7" s="1">
        <v>3.04</v>
      </c>
      <c r="BL7" s="1">
        <v>3.1</v>
      </c>
      <c r="BM7" s="1">
        <f t="shared" ref="BM7:BM12" si="15">BK7*BL7*BL7*0.52</f>
        <v>15.191488000000003</v>
      </c>
      <c r="BO7" s="1">
        <v>3.12</v>
      </c>
      <c r="BP7" s="1">
        <v>3.04</v>
      </c>
      <c r="BQ7" s="1">
        <f t="shared" ref="BQ7:BQ12" si="16">BO7*BP7*BP7*0.52</f>
        <v>14.99357184</v>
      </c>
      <c r="BS7" s="1">
        <v>3.12</v>
      </c>
      <c r="BT7" s="1">
        <v>3.1</v>
      </c>
      <c r="BU7" s="1">
        <f t="shared" ref="BU7:BU12" si="17">BS7*BT7*BT7*0.52</f>
        <v>15.591264000000002</v>
      </c>
      <c r="BW7" s="1">
        <v>3.24</v>
      </c>
      <c r="BX7" s="1">
        <v>3.04</v>
      </c>
      <c r="BY7" s="1">
        <f t="shared" ref="BY7:BY12" si="18">BW7*BX7*BX7*0.52</f>
        <v>15.570247680000001</v>
      </c>
    </row>
    <row r="8" spans="1:77" x14ac:dyDescent="0.3">
      <c r="C8" s="1">
        <v>8.24</v>
      </c>
      <c r="D8" s="1">
        <v>7.24</v>
      </c>
      <c r="E8" s="1">
        <f t="shared" si="0"/>
        <v>224.59893248000003</v>
      </c>
      <c r="G8" s="1">
        <v>8.1999999999999993</v>
      </c>
      <c r="H8" s="1">
        <v>7.14</v>
      </c>
      <c r="I8" s="1">
        <f t="shared" si="1"/>
        <v>217.37701439999998</v>
      </c>
      <c r="K8" s="1">
        <v>7.5</v>
      </c>
      <c r="L8" s="1">
        <v>6.92</v>
      </c>
      <c r="M8" s="1">
        <f t="shared" si="2"/>
        <v>186.75695999999999</v>
      </c>
      <c r="O8" s="1">
        <v>7.32</v>
      </c>
      <c r="P8" s="1">
        <v>6.3</v>
      </c>
      <c r="Q8" s="1">
        <f t="shared" si="3"/>
        <v>151.07601600000001</v>
      </c>
      <c r="S8" s="1">
        <v>7.26</v>
      </c>
      <c r="T8" s="1">
        <v>6.28</v>
      </c>
      <c r="U8" s="1">
        <f t="shared" si="4"/>
        <v>148.88784768000002</v>
      </c>
      <c r="W8" s="1">
        <v>6.98</v>
      </c>
      <c r="X8" s="1">
        <v>5.96</v>
      </c>
      <c r="Y8" s="1">
        <f t="shared" si="5"/>
        <v>128.92919936000001</v>
      </c>
      <c r="AA8" s="1">
        <v>6.76</v>
      </c>
      <c r="AB8" s="1">
        <v>5.72</v>
      </c>
      <c r="AC8" s="1">
        <f t="shared" si="6"/>
        <v>115.01171967999998</v>
      </c>
      <c r="AE8" s="10">
        <v>6.56</v>
      </c>
      <c r="AF8" s="10">
        <v>5.44</v>
      </c>
      <c r="AG8" s="1">
        <f t="shared" si="7"/>
        <v>100.94968832000001</v>
      </c>
      <c r="AI8" s="1">
        <v>6.08</v>
      </c>
      <c r="AJ8" s="1">
        <v>5.48</v>
      </c>
      <c r="AK8" s="1">
        <f t="shared" si="8"/>
        <v>94.944112640000014</v>
      </c>
      <c r="AM8" s="1">
        <v>5.54</v>
      </c>
      <c r="AN8" s="1">
        <v>5.12</v>
      </c>
      <c r="AO8" s="1">
        <f t="shared" si="9"/>
        <v>75.518443520000005</v>
      </c>
      <c r="AQ8" s="10">
        <v>5.12</v>
      </c>
      <c r="AR8" s="10">
        <v>4.82</v>
      </c>
      <c r="AS8" s="1">
        <f t="shared" si="10"/>
        <v>61.853941760000019</v>
      </c>
      <c r="AU8" s="1">
        <v>5.0199999999999996</v>
      </c>
      <c r="AV8" s="1">
        <v>4.5</v>
      </c>
      <c r="AW8" s="1">
        <f t="shared" si="11"/>
        <v>52.860599999999998</v>
      </c>
      <c r="AY8" s="1">
        <v>4.38</v>
      </c>
      <c r="AZ8" s="1">
        <v>4.12</v>
      </c>
      <c r="BA8" s="1">
        <f t="shared" si="12"/>
        <v>38.660893440000009</v>
      </c>
      <c r="BC8" s="1">
        <v>3.98</v>
      </c>
      <c r="BD8" s="1">
        <v>4</v>
      </c>
      <c r="BE8" s="1">
        <f t="shared" si="13"/>
        <v>33.113599999999998</v>
      </c>
      <c r="BG8" s="1">
        <v>3.54</v>
      </c>
      <c r="BH8" s="1">
        <v>3.62</v>
      </c>
      <c r="BI8" s="1">
        <f t="shared" si="14"/>
        <v>24.122579519999999</v>
      </c>
      <c r="BK8" s="1">
        <v>3.24</v>
      </c>
      <c r="BL8" s="1">
        <v>3.46</v>
      </c>
      <c r="BM8" s="1">
        <f t="shared" si="15"/>
        <v>20.169751680000001</v>
      </c>
      <c r="BO8" s="1">
        <v>3.06</v>
      </c>
      <c r="BP8" s="1">
        <v>3.24</v>
      </c>
      <c r="BQ8" s="1">
        <f t="shared" si="16"/>
        <v>16.703781120000002</v>
      </c>
      <c r="BS8" s="1">
        <v>3.2</v>
      </c>
      <c r="BT8" s="1">
        <v>3.14</v>
      </c>
      <c r="BU8" s="1">
        <f t="shared" si="17"/>
        <v>16.406374400000004</v>
      </c>
      <c r="BW8" s="1">
        <v>3.08</v>
      </c>
      <c r="BX8" s="1">
        <v>3.12</v>
      </c>
      <c r="BY8" s="1">
        <f t="shared" si="18"/>
        <v>15.590615040000003</v>
      </c>
    </row>
    <row r="9" spans="1:77" x14ac:dyDescent="0.3">
      <c r="A9" s="10"/>
      <c r="B9" s="10"/>
      <c r="C9" s="1">
        <v>8.92</v>
      </c>
      <c r="D9" s="1">
        <v>7.56</v>
      </c>
      <c r="E9" s="1">
        <f t="shared" si="0"/>
        <v>265.10125823999999</v>
      </c>
      <c r="G9" s="1">
        <v>8.68</v>
      </c>
      <c r="H9" s="1">
        <v>7.5</v>
      </c>
      <c r="I9" s="1">
        <f t="shared" si="1"/>
        <v>253.89</v>
      </c>
      <c r="K9" s="1">
        <v>8.1999999999999993</v>
      </c>
      <c r="L9" s="1">
        <v>7.06</v>
      </c>
      <c r="M9" s="1">
        <f t="shared" si="2"/>
        <v>212.53311039999997</v>
      </c>
      <c r="O9" s="1">
        <v>7.9</v>
      </c>
      <c r="P9" s="1">
        <v>6.38</v>
      </c>
      <c r="Q9" s="1">
        <f t="shared" si="3"/>
        <v>167.21367519999998</v>
      </c>
      <c r="S9" s="1">
        <v>7.88</v>
      </c>
      <c r="T9" s="1">
        <v>6.32</v>
      </c>
      <c r="U9" s="1">
        <f t="shared" si="4"/>
        <v>163.66797824000002</v>
      </c>
      <c r="W9" s="1">
        <v>7.46</v>
      </c>
      <c r="X9" s="1">
        <v>6.02</v>
      </c>
      <c r="Y9" s="1">
        <f t="shared" si="5"/>
        <v>140.58375967999999</v>
      </c>
      <c r="AA9" s="1">
        <v>7.22</v>
      </c>
      <c r="AB9" s="1">
        <v>5.82</v>
      </c>
      <c r="AC9" s="1">
        <f t="shared" si="6"/>
        <v>127.17053856000003</v>
      </c>
      <c r="AE9" s="10">
        <v>7.1</v>
      </c>
      <c r="AF9" s="10">
        <v>5.68</v>
      </c>
      <c r="AG9" s="1">
        <f t="shared" si="7"/>
        <v>119.1127808</v>
      </c>
      <c r="AI9" s="1">
        <v>6.84</v>
      </c>
      <c r="AJ9" s="1">
        <v>5.42</v>
      </c>
      <c r="AK9" s="1">
        <f t="shared" si="8"/>
        <v>104.48597952</v>
      </c>
      <c r="AM9" s="1">
        <v>6.48</v>
      </c>
      <c r="AN9" s="1">
        <v>5.2</v>
      </c>
      <c r="AO9" s="1">
        <f t="shared" si="9"/>
        <v>91.113984000000016</v>
      </c>
      <c r="AQ9" s="10">
        <v>5.56</v>
      </c>
      <c r="AR9" s="10">
        <v>4.8600000000000003</v>
      </c>
      <c r="AS9" s="1">
        <f t="shared" si="10"/>
        <v>68.288987519999992</v>
      </c>
      <c r="AU9" s="1">
        <v>4.5599999999999996</v>
      </c>
      <c r="AV9" s="1">
        <v>4.46</v>
      </c>
      <c r="AW9" s="1">
        <f t="shared" si="11"/>
        <v>47.166961919999999</v>
      </c>
      <c r="AY9" s="1">
        <v>4.5599999999999996</v>
      </c>
      <c r="AZ9" s="1">
        <v>4.08</v>
      </c>
      <c r="BA9" s="1">
        <f t="shared" si="12"/>
        <v>39.471943679999995</v>
      </c>
      <c r="BC9" s="1">
        <v>4.12</v>
      </c>
      <c r="BD9" s="1">
        <v>3.86</v>
      </c>
      <c r="BE9" s="1">
        <f t="shared" si="13"/>
        <v>31.920903039999999</v>
      </c>
      <c r="BG9" s="1">
        <v>3.82</v>
      </c>
      <c r="BH9" s="1">
        <v>3.46</v>
      </c>
      <c r="BI9" s="1">
        <f t="shared" si="14"/>
        <v>23.780386240000002</v>
      </c>
      <c r="BK9" s="1">
        <v>3.2</v>
      </c>
      <c r="BL9" s="1">
        <v>3.24</v>
      </c>
      <c r="BM9" s="1">
        <f t="shared" si="15"/>
        <v>17.468006400000004</v>
      </c>
      <c r="BO9" s="1">
        <v>3.2</v>
      </c>
      <c r="BP9" s="1">
        <v>3.16</v>
      </c>
      <c r="BQ9" s="1">
        <f t="shared" si="16"/>
        <v>16.616038400000004</v>
      </c>
      <c r="BS9" s="1">
        <v>3.1</v>
      </c>
      <c r="BT9" s="1">
        <v>3.08</v>
      </c>
      <c r="BU9" s="1">
        <f t="shared" si="17"/>
        <v>15.2920768</v>
      </c>
      <c r="BW9" s="1">
        <v>3.12</v>
      </c>
      <c r="BX9" s="1">
        <v>3.14</v>
      </c>
      <c r="BY9" s="1">
        <f t="shared" si="18"/>
        <v>15.996215040000003</v>
      </c>
    </row>
    <row r="10" spans="1:77" x14ac:dyDescent="0.3">
      <c r="A10" s="10"/>
      <c r="B10" s="10"/>
      <c r="C10" s="1">
        <v>7.12</v>
      </c>
      <c r="D10" s="1">
        <v>6.5</v>
      </c>
      <c r="E10" s="1">
        <f t="shared" si="0"/>
        <v>156.4264</v>
      </c>
      <c r="G10" s="1">
        <v>7.04</v>
      </c>
      <c r="H10" s="1">
        <v>6.46</v>
      </c>
      <c r="I10" s="1">
        <f t="shared" si="1"/>
        <v>152.77104127999999</v>
      </c>
      <c r="K10" s="1">
        <v>6.92</v>
      </c>
      <c r="L10" s="1">
        <v>6.14</v>
      </c>
      <c r="M10" s="1">
        <f t="shared" si="2"/>
        <v>135.65824063999997</v>
      </c>
      <c r="O10" s="1">
        <v>6.76</v>
      </c>
      <c r="P10" s="1">
        <v>5.8</v>
      </c>
      <c r="Q10" s="1">
        <f t="shared" si="3"/>
        <v>118.251328</v>
      </c>
      <c r="S10" s="1">
        <v>6.46</v>
      </c>
      <c r="T10" s="1">
        <v>5.48</v>
      </c>
      <c r="U10" s="1">
        <f t="shared" si="4"/>
        <v>100.87811968000003</v>
      </c>
      <c r="W10" s="1">
        <v>6.2</v>
      </c>
      <c r="X10" s="1">
        <v>5.28</v>
      </c>
      <c r="Y10" s="1">
        <f t="shared" si="5"/>
        <v>89.879961600000016</v>
      </c>
      <c r="AA10" s="1">
        <v>5.98</v>
      </c>
      <c r="AB10" s="1">
        <v>5.04</v>
      </c>
      <c r="AC10" s="1">
        <f t="shared" si="6"/>
        <v>78.988815360000018</v>
      </c>
      <c r="AE10" s="10">
        <v>5.84</v>
      </c>
      <c r="AF10" s="10">
        <v>4.88</v>
      </c>
      <c r="AG10" s="1">
        <f t="shared" si="7"/>
        <v>72.319569919999992</v>
      </c>
      <c r="AI10" s="1">
        <v>5.62</v>
      </c>
      <c r="AJ10" s="1">
        <v>4.5999999999999996</v>
      </c>
      <c r="AK10" s="1">
        <f t="shared" si="8"/>
        <v>61.837983999999992</v>
      </c>
      <c r="AM10" s="1">
        <v>5.22</v>
      </c>
      <c r="AN10" s="1">
        <v>4.32</v>
      </c>
      <c r="AO10" s="1">
        <f t="shared" si="9"/>
        <v>50.657218560000004</v>
      </c>
      <c r="AQ10" s="1">
        <v>4.96</v>
      </c>
      <c r="AR10" s="1">
        <v>4.2</v>
      </c>
      <c r="AS10" s="1">
        <f t="shared" si="10"/>
        <v>45.497088000000005</v>
      </c>
      <c r="AU10" s="1">
        <v>5.16</v>
      </c>
      <c r="AV10" s="1">
        <v>3.96</v>
      </c>
      <c r="AW10" s="1">
        <f t="shared" si="11"/>
        <v>42.076869120000005</v>
      </c>
      <c r="AY10" s="1">
        <v>4.18</v>
      </c>
      <c r="AZ10" s="1">
        <v>3.8</v>
      </c>
      <c r="BA10" s="1">
        <f t="shared" si="12"/>
        <v>31.386783999999999</v>
      </c>
      <c r="BC10" s="1">
        <v>3.96</v>
      </c>
      <c r="BD10" s="1">
        <v>3.64</v>
      </c>
      <c r="BE10" s="1">
        <f t="shared" si="13"/>
        <v>27.283576320000005</v>
      </c>
      <c r="BG10" s="1">
        <v>3.64</v>
      </c>
      <c r="BH10" s="1">
        <v>3.4</v>
      </c>
      <c r="BI10" s="1">
        <f t="shared" si="14"/>
        <v>21.880768</v>
      </c>
      <c r="BK10" s="1">
        <v>3.28</v>
      </c>
      <c r="BL10" s="1">
        <v>3.24</v>
      </c>
      <c r="BM10" s="1">
        <f t="shared" si="15"/>
        <v>17.904706560000005</v>
      </c>
      <c r="BO10" s="1">
        <v>3.1</v>
      </c>
      <c r="BP10" s="1">
        <v>3.08</v>
      </c>
      <c r="BQ10" s="1">
        <f t="shared" si="16"/>
        <v>15.2920768</v>
      </c>
      <c r="BS10" s="1">
        <v>3.22</v>
      </c>
      <c r="BT10" s="1">
        <v>3.06</v>
      </c>
      <c r="BU10" s="1">
        <f t="shared" si="17"/>
        <v>15.678411840000003</v>
      </c>
      <c r="BW10" s="1">
        <v>3.14</v>
      </c>
      <c r="BX10" s="1">
        <v>3.02</v>
      </c>
      <c r="BY10" s="1">
        <f t="shared" si="18"/>
        <v>14.891789120000002</v>
      </c>
    </row>
    <row r="11" spans="1:77" x14ac:dyDescent="0.3">
      <c r="A11" s="10"/>
      <c r="B11" s="10"/>
      <c r="C11" s="1">
        <v>8.2200000000000006</v>
      </c>
      <c r="D11" s="1">
        <v>5.9</v>
      </c>
      <c r="E11" s="1">
        <f t="shared" si="0"/>
        <v>148.79186400000003</v>
      </c>
      <c r="G11" s="1">
        <v>8.14</v>
      </c>
      <c r="H11" s="1">
        <v>5.78</v>
      </c>
      <c r="I11" s="1">
        <f t="shared" si="1"/>
        <v>141.41107552000003</v>
      </c>
      <c r="K11" s="1">
        <v>8.0399999999999991</v>
      </c>
      <c r="L11" s="1">
        <v>5.56</v>
      </c>
      <c r="M11" s="1">
        <f t="shared" si="2"/>
        <v>129.24357887999997</v>
      </c>
      <c r="O11" s="1">
        <v>7.64</v>
      </c>
      <c r="P11" s="1">
        <v>5.28</v>
      </c>
      <c r="Q11" s="1">
        <f t="shared" si="3"/>
        <v>110.75530752</v>
      </c>
      <c r="S11" s="1">
        <v>7.26</v>
      </c>
      <c r="T11" s="1">
        <v>5.0199999999999996</v>
      </c>
      <c r="U11" s="1">
        <f t="shared" si="4"/>
        <v>95.136550079999978</v>
      </c>
      <c r="W11" s="1">
        <v>6.98</v>
      </c>
      <c r="X11" s="1">
        <v>4.76</v>
      </c>
      <c r="Y11" s="1">
        <f t="shared" si="5"/>
        <v>82.238024960000004</v>
      </c>
      <c r="AA11" s="1">
        <v>6.74</v>
      </c>
      <c r="AB11" s="1">
        <v>4.62</v>
      </c>
      <c r="AC11" s="1">
        <f t="shared" si="6"/>
        <v>74.807853120000019</v>
      </c>
      <c r="AE11" s="10">
        <v>6.54</v>
      </c>
      <c r="AF11" s="10">
        <v>4.4400000000000004</v>
      </c>
      <c r="AG11" s="1">
        <f t="shared" si="7"/>
        <v>67.042010880000007</v>
      </c>
      <c r="AI11" s="1">
        <v>6.12</v>
      </c>
      <c r="AJ11" s="1">
        <v>4.28</v>
      </c>
      <c r="AK11" s="1">
        <f t="shared" si="8"/>
        <v>58.296476160000012</v>
      </c>
      <c r="AM11" s="1">
        <v>5.88</v>
      </c>
      <c r="AN11" s="1">
        <v>4.0199999999999996</v>
      </c>
      <c r="AO11" s="1">
        <f t="shared" si="9"/>
        <v>49.412039039999982</v>
      </c>
      <c r="AQ11" s="1">
        <v>5.42</v>
      </c>
      <c r="AR11" s="1">
        <v>3.72</v>
      </c>
      <c r="AS11" s="1">
        <f t="shared" si="10"/>
        <v>39.002146560000007</v>
      </c>
      <c r="AU11" s="1">
        <v>4.18</v>
      </c>
      <c r="AV11" s="1">
        <v>3.56</v>
      </c>
      <c r="AW11" s="1">
        <f t="shared" si="11"/>
        <v>27.547336959999999</v>
      </c>
      <c r="AY11" s="1">
        <v>5</v>
      </c>
      <c r="AZ11" s="1">
        <v>3.48</v>
      </c>
      <c r="BA11" s="1">
        <f t="shared" si="12"/>
        <v>31.487039999999997</v>
      </c>
      <c r="BC11" s="1">
        <v>4.16</v>
      </c>
      <c r="BD11" s="1">
        <v>3.24</v>
      </c>
      <c r="BE11" s="1">
        <f t="shared" si="13"/>
        <v>22.708408320000004</v>
      </c>
      <c r="BG11" s="1">
        <v>3.82</v>
      </c>
      <c r="BH11" s="1">
        <v>3.3</v>
      </c>
      <c r="BI11" s="1">
        <f t="shared" si="14"/>
        <v>21.631895999999998</v>
      </c>
      <c r="BK11" s="1">
        <v>3.5</v>
      </c>
      <c r="BL11" s="1">
        <v>3.12</v>
      </c>
      <c r="BM11" s="1">
        <f t="shared" si="15"/>
        <v>17.716608000000001</v>
      </c>
      <c r="BO11" s="1">
        <v>3.32</v>
      </c>
      <c r="BP11" s="1">
        <v>3.1</v>
      </c>
      <c r="BQ11" s="1">
        <f t="shared" si="16"/>
        <v>16.590704000000002</v>
      </c>
      <c r="BS11" s="1">
        <v>3.08</v>
      </c>
      <c r="BT11" s="1">
        <v>3.12</v>
      </c>
      <c r="BU11" s="1">
        <f t="shared" si="17"/>
        <v>15.590615040000003</v>
      </c>
      <c r="BW11" s="1">
        <v>3.2</v>
      </c>
      <c r="BX11" s="1">
        <v>3.06</v>
      </c>
      <c r="BY11" s="1">
        <f t="shared" si="18"/>
        <v>15.581030400000003</v>
      </c>
    </row>
    <row r="12" spans="1:77" x14ac:dyDescent="0.3">
      <c r="A12" s="10"/>
      <c r="B12" s="10"/>
      <c r="C12" s="1">
        <v>6.72</v>
      </c>
      <c r="D12" s="1">
        <v>5</v>
      </c>
      <c r="E12" s="1">
        <f t="shared" si="0"/>
        <v>87.36</v>
      </c>
      <c r="G12" s="1">
        <v>6.66</v>
      </c>
      <c r="H12" s="1">
        <v>4.5199999999999996</v>
      </c>
      <c r="I12" s="1">
        <f t="shared" si="1"/>
        <v>70.75456127999999</v>
      </c>
      <c r="K12" s="1">
        <v>6.54</v>
      </c>
      <c r="L12" s="1">
        <v>4.46</v>
      </c>
      <c r="M12" s="1">
        <f t="shared" si="2"/>
        <v>67.64735327999999</v>
      </c>
      <c r="O12" s="1">
        <v>6.5</v>
      </c>
      <c r="P12" s="1">
        <v>4.4000000000000004</v>
      </c>
      <c r="Q12" s="1">
        <f t="shared" si="3"/>
        <v>65.436800000000005</v>
      </c>
      <c r="S12" s="1">
        <v>6.04</v>
      </c>
      <c r="T12" s="1">
        <v>4.22</v>
      </c>
      <c r="U12" s="1">
        <f t="shared" si="4"/>
        <v>55.932622719999998</v>
      </c>
      <c r="W12" s="1">
        <v>5.7</v>
      </c>
      <c r="X12" s="1">
        <v>4</v>
      </c>
      <c r="Y12" s="1">
        <f t="shared" si="5"/>
        <v>47.424000000000007</v>
      </c>
      <c r="AA12" s="1">
        <v>5.52</v>
      </c>
      <c r="AB12" s="1">
        <v>3.88</v>
      </c>
      <c r="AC12" s="1">
        <f t="shared" si="6"/>
        <v>43.212149759999988</v>
      </c>
      <c r="AE12" s="10">
        <v>5.36</v>
      </c>
      <c r="AF12" s="10">
        <v>3.76</v>
      </c>
      <c r="AG12" s="1">
        <f t="shared" si="7"/>
        <v>39.404318719999999</v>
      </c>
      <c r="AI12" s="1">
        <v>5.16</v>
      </c>
      <c r="AJ12" s="1">
        <v>3.7</v>
      </c>
      <c r="AK12" s="1">
        <f t="shared" si="8"/>
        <v>36.733008000000005</v>
      </c>
      <c r="AM12" s="1">
        <v>4.96</v>
      </c>
      <c r="AN12" s="1">
        <v>3.68</v>
      </c>
      <c r="AO12" s="1">
        <f t="shared" si="9"/>
        <v>34.928558080000002</v>
      </c>
      <c r="AQ12" s="1">
        <v>4.4800000000000004</v>
      </c>
      <c r="AR12" s="1">
        <v>3.56</v>
      </c>
      <c r="AS12" s="1">
        <f t="shared" si="10"/>
        <v>29.524418560000008</v>
      </c>
      <c r="AU12" s="1">
        <v>4.24</v>
      </c>
      <c r="AV12" s="1">
        <v>3.4</v>
      </c>
      <c r="AW12" s="1">
        <f t="shared" si="11"/>
        <v>25.487488000000003</v>
      </c>
      <c r="AY12" s="1">
        <v>3.92</v>
      </c>
      <c r="AZ12" s="1">
        <v>3.26</v>
      </c>
      <c r="BA12" s="1">
        <f t="shared" si="12"/>
        <v>21.663299839999997</v>
      </c>
      <c r="BC12" s="1">
        <v>3.72</v>
      </c>
      <c r="BD12" s="1">
        <v>3.3</v>
      </c>
      <c r="BE12" s="1">
        <f t="shared" si="13"/>
        <v>21.065615999999999</v>
      </c>
      <c r="BG12" s="1">
        <v>3.32</v>
      </c>
      <c r="BH12" s="1">
        <v>3.2</v>
      </c>
      <c r="BI12" s="1">
        <f t="shared" si="14"/>
        <v>17.678336000000002</v>
      </c>
      <c r="BK12" s="1">
        <v>3.2</v>
      </c>
      <c r="BL12" s="1">
        <v>3.08</v>
      </c>
      <c r="BM12" s="1">
        <f t="shared" si="15"/>
        <v>15.785369600000003</v>
      </c>
      <c r="BO12" s="1">
        <v>3.1</v>
      </c>
      <c r="BP12" s="1">
        <v>3</v>
      </c>
      <c r="BQ12" s="1">
        <f t="shared" si="16"/>
        <v>14.508000000000001</v>
      </c>
      <c r="BS12" s="1">
        <v>3.2</v>
      </c>
      <c r="BT12" s="1">
        <v>3.06</v>
      </c>
      <c r="BU12" s="1">
        <f t="shared" si="17"/>
        <v>15.581030400000003</v>
      </c>
      <c r="BW12" s="1">
        <v>3.16</v>
      </c>
      <c r="BX12" s="1">
        <v>3.1</v>
      </c>
      <c r="BY12" s="1">
        <f t="shared" si="18"/>
        <v>15.791152000000002</v>
      </c>
    </row>
    <row r="13" spans="1:77" x14ac:dyDescent="0.3">
      <c r="E13" s="1">
        <f>AVERAGE(E7:E12)</f>
        <v>168.42938597333335</v>
      </c>
    </row>
    <row r="16" spans="1:77" ht="15" x14ac:dyDescent="0.3">
      <c r="B16" s="5" t="s">
        <v>141</v>
      </c>
      <c r="AE16" s="1">
        <v>12</v>
      </c>
      <c r="AI16" s="1">
        <v>11</v>
      </c>
      <c r="AM16" s="1">
        <v>10</v>
      </c>
      <c r="AQ16" s="1">
        <v>9</v>
      </c>
    </row>
    <row r="17" spans="3:77" x14ac:dyDescent="0.3">
      <c r="C17" s="1">
        <v>5.12</v>
      </c>
      <c r="D17" s="1">
        <v>4.76</v>
      </c>
      <c r="E17" s="1">
        <f>C17*D17*D17*0.52</f>
        <v>60.323594239999991</v>
      </c>
      <c r="I17" s="1">
        <v>56.946239999999996</v>
      </c>
      <c r="K17" s="1">
        <v>4.82</v>
      </c>
      <c r="L17" s="1">
        <v>4.5</v>
      </c>
      <c r="M17" s="1">
        <f t="shared" ref="M17:M22" si="19">K17*L17*L17*0.52</f>
        <v>50.754600000000003</v>
      </c>
      <c r="O17" s="1">
        <v>4.8</v>
      </c>
      <c r="P17" s="1">
        <v>4.4400000000000004</v>
      </c>
      <c r="Q17" s="1">
        <f t="shared" ref="Q17:Q22" si="20">O17*P17*P17*0.52</f>
        <v>49.205145600000009</v>
      </c>
      <c r="S17" s="1">
        <v>4.6399999999999997</v>
      </c>
      <c r="T17" s="1">
        <v>4.28</v>
      </c>
      <c r="W17" s="1">
        <v>4.4400000000000004</v>
      </c>
      <c r="X17" s="1">
        <v>3.98</v>
      </c>
      <c r="Y17" s="1">
        <f t="shared" ref="Y17:Y22" si="21">W17*X17*X17*0.52</f>
        <v>36.572315520000004</v>
      </c>
      <c r="AA17" s="1">
        <v>4.22</v>
      </c>
      <c r="AB17" s="1">
        <v>3.72</v>
      </c>
      <c r="AC17" s="1">
        <f t="shared" ref="AC17:AC22" si="22">AA17*AB17*AB17*0.52</f>
        <v>30.366984960000003</v>
      </c>
      <c r="AE17" s="10">
        <v>4.0999999999999996</v>
      </c>
      <c r="AF17" s="10">
        <v>3.58</v>
      </c>
      <c r="AG17" s="10">
        <f t="shared" ref="AG17:AG22" si="23">AE17*AF17*AF17*0.52</f>
        <v>27.324564799999997</v>
      </c>
      <c r="AI17" s="1">
        <v>3.98</v>
      </c>
      <c r="AJ17" s="1">
        <v>3.46</v>
      </c>
      <c r="AK17" s="1">
        <f t="shared" ref="AK17:AK22" si="24">AI17*AJ17*AJ17*0.52</f>
        <v>24.776423360000003</v>
      </c>
      <c r="AM17" s="1">
        <v>3.66</v>
      </c>
      <c r="AN17" s="1">
        <v>3.36</v>
      </c>
      <c r="AO17" s="1">
        <f t="shared" ref="AO17:AO22" si="25">AM17*AN17*AN17*0.52</f>
        <v>21.486366719999999</v>
      </c>
      <c r="AQ17" s="1">
        <v>3.44</v>
      </c>
      <c r="AR17" s="1">
        <v>3.26</v>
      </c>
      <c r="AS17" s="1">
        <f t="shared" ref="AS17:AS22" si="26">AQ17*AR17*AR17*0.52</f>
        <v>19.01065088</v>
      </c>
      <c r="AU17" s="1">
        <v>3.34</v>
      </c>
      <c r="AV17" s="1">
        <v>3.16</v>
      </c>
      <c r="AW17" s="1">
        <f t="shared" ref="AW17:AW22" si="27">AU17*AV17*AV17*0.52</f>
        <v>17.34299008</v>
      </c>
      <c r="AY17" s="1">
        <v>3.26</v>
      </c>
      <c r="AZ17" s="1">
        <v>3.08</v>
      </c>
      <c r="BA17" s="1">
        <f t="shared" ref="BA17:BA22" si="28">AY17*AZ17*AZ17*0.52</f>
        <v>16.081345280000001</v>
      </c>
      <c r="BC17" s="1">
        <v>3.24</v>
      </c>
      <c r="BD17" s="1">
        <v>3.08</v>
      </c>
      <c r="BE17" s="1">
        <f t="shared" ref="BE17:BE22" si="29">BC17*BD17*BD17*0.52</f>
        <v>15.982686720000002</v>
      </c>
      <c r="BG17" s="1">
        <v>3.2</v>
      </c>
      <c r="BH17" s="1">
        <v>3.06</v>
      </c>
      <c r="BI17" s="1">
        <f t="shared" ref="BI17:BI22" si="30">BG17*BH17*BH17*0.52</f>
        <v>15.581030400000003</v>
      </c>
      <c r="BK17" s="1">
        <v>3.22</v>
      </c>
      <c r="BL17" s="1">
        <v>3.04</v>
      </c>
      <c r="BM17" s="1">
        <f t="shared" ref="BM17:BM22" si="31">BK17*BL17*BL17*0.52</f>
        <v>15.47413504</v>
      </c>
      <c r="BO17" s="1">
        <v>3.22</v>
      </c>
      <c r="BP17" s="1">
        <v>3.06</v>
      </c>
      <c r="BQ17" s="1">
        <f t="shared" ref="BQ17:BQ22" si="32">BO17*BP17*BP17*0.52</f>
        <v>15.678411840000003</v>
      </c>
      <c r="BS17" s="1">
        <v>3.24</v>
      </c>
      <c r="BT17" s="1">
        <v>3.02</v>
      </c>
      <c r="BU17" s="1">
        <f t="shared" ref="BU17:BU22" si="33">BS17*BT17*BT17*0.52</f>
        <v>15.366049920000002</v>
      </c>
      <c r="BW17" s="1">
        <v>3.24</v>
      </c>
      <c r="BX17" s="1">
        <v>3.04</v>
      </c>
      <c r="BY17" s="1">
        <f t="shared" ref="BY17:BY22" si="34">BW17*BX17*BX17*0.52</f>
        <v>15.570247680000001</v>
      </c>
    </row>
    <row r="18" spans="3:77" x14ac:dyDescent="0.3">
      <c r="C18" s="1">
        <v>5.42</v>
      </c>
      <c r="D18" s="1">
        <v>4.8</v>
      </c>
      <c r="E18" s="1">
        <f>C18*D18*D18*0.52</f>
        <v>64.935935999999998</v>
      </c>
      <c r="I18" s="1">
        <v>62.094356480000002</v>
      </c>
      <c r="K18" s="1">
        <v>5.2</v>
      </c>
      <c r="L18" s="1">
        <v>4.32</v>
      </c>
      <c r="M18" s="1">
        <f t="shared" si="19"/>
        <v>50.463129600000016</v>
      </c>
      <c r="O18" s="1">
        <v>5.16</v>
      </c>
      <c r="P18" s="1">
        <v>4.3</v>
      </c>
      <c r="Q18" s="1">
        <f t="shared" si="20"/>
        <v>49.612367999999996</v>
      </c>
      <c r="S18" s="1">
        <v>5.0599999999999996</v>
      </c>
      <c r="T18" s="1">
        <v>4.28</v>
      </c>
      <c r="W18" s="1">
        <v>4.82</v>
      </c>
      <c r="X18" s="1">
        <v>4.04</v>
      </c>
      <c r="Y18" s="1">
        <f t="shared" si="21"/>
        <v>40.908458240000009</v>
      </c>
      <c r="AA18" s="1">
        <v>4.5999999999999996</v>
      </c>
      <c r="AB18" s="1">
        <v>3.84</v>
      </c>
      <c r="AC18" s="1">
        <f t="shared" si="22"/>
        <v>35.271475199999998</v>
      </c>
      <c r="AE18" s="10">
        <v>4.34</v>
      </c>
      <c r="AF18" s="10">
        <v>3.62</v>
      </c>
      <c r="AG18" s="10">
        <f t="shared" si="23"/>
        <v>29.574009920000002</v>
      </c>
      <c r="AI18" s="1">
        <v>4.18</v>
      </c>
      <c r="AJ18" s="1">
        <v>3.54</v>
      </c>
      <c r="AK18" s="1">
        <f t="shared" si="24"/>
        <v>27.238685759999999</v>
      </c>
      <c r="AM18" s="1">
        <v>3.96</v>
      </c>
      <c r="AN18" s="1">
        <v>3.4</v>
      </c>
      <c r="AO18" s="1">
        <f t="shared" si="25"/>
        <v>23.804352000000002</v>
      </c>
      <c r="AQ18" s="1">
        <v>3.24</v>
      </c>
      <c r="AR18" s="1">
        <v>3.2</v>
      </c>
      <c r="AS18" s="1">
        <f t="shared" si="26"/>
        <v>17.252352000000002</v>
      </c>
      <c r="AU18" s="1">
        <v>3.12</v>
      </c>
      <c r="AV18" s="1">
        <v>3.08</v>
      </c>
      <c r="AW18" s="1">
        <f t="shared" si="27"/>
        <v>15.390735360000003</v>
      </c>
      <c r="AY18" s="1">
        <v>3.04</v>
      </c>
      <c r="AZ18" s="1">
        <v>2.98</v>
      </c>
      <c r="BA18" s="1">
        <f t="shared" si="28"/>
        <v>14.038136320000001</v>
      </c>
      <c r="BC18" s="1">
        <v>3</v>
      </c>
      <c r="BD18" s="1">
        <v>3</v>
      </c>
      <c r="BE18" s="1">
        <f t="shared" si="29"/>
        <v>14.040000000000001</v>
      </c>
      <c r="BG18" s="1">
        <v>3.02</v>
      </c>
      <c r="BH18" s="1">
        <v>2.98</v>
      </c>
      <c r="BI18" s="1">
        <f t="shared" si="30"/>
        <v>13.945780159999998</v>
      </c>
      <c r="BK18" s="1">
        <v>3</v>
      </c>
      <c r="BL18" s="1">
        <v>3.04</v>
      </c>
      <c r="BM18" s="1">
        <f t="shared" si="31"/>
        <v>14.416896000000001</v>
      </c>
      <c r="BO18" s="1">
        <v>3.02</v>
      </c>
      <c r="BP18" s="1">
        <v>3.04</v>
      </c>
      <c r="BQ18" s="1">
        <f t="shared" si="32"/>
        <v>14.513008639999999</v>
      </c>
      <c r="BS18" s="1">
        <v>3.04</v>
      </c>
      <c r="BT18" s="1">
        <v>3.12</v>
      </c>
      <c r="BU18" s="1">
        <f t="shared" si="33"/>
        <v>15.388139520000001</v>
      </c>
      <c r="BW18" s="1">
        <v>3.12</v>
      </c>
      <c r="BX18" s="1">
        <v>3.14</v>
      </c>
      <c r="BY18" s="1">
        <f t="shared" si="34"/>
        <v>15.996215040000003</v>
      </c>
    </row>
    <row r="19" spans="3:77" x14ac:dyDescent="0.3">
      <c r="C19" s="1">
        <v>6.04</v>
      </c>
      <c r="D19" s="1">
        <v>5.04</v>
      </c>
      <c r="E19" s="1">
        <f>C19*D19*D19*0.52</f>
        <v>79.781345280000011</v>
      </c>
      <c r="I19" s="1">
        <v>72.21928896</v>
      </c>
      <c r="K19" s="1">
        <v>5.66</v>
      </c>
      <c r="L19" s="1">
        <v>4.8</v>
      </c>
      <c r="M19" s="1">
        <f t="shared" si="19"/>
        <v>67.811328000000003</v>
      </c>
      <c r="O19" s="1">
        <v>5.52</v>
      </c>
      <c r="P19" s="1">
        <v>4.5599999999999996</v>
      </c>
      <c r="Q19" s="1">
        <f t="shared" si="20"/>
        <v>59.685949439999987</v>
      </c>
      <c r="S19" s="1">
        <v>5.34</v>
      </c>
      <c r="T19" s="1">
        <v>4.42</v>
      </c>
      <c r="W19" s="1">
        <v>5.12</v>
      </c>
      <c r="X19" s="1">
        <v>4.18</v>
      </c>
      <c r="Y19" s="1">
        <f t="shared" si="21"/>
        <v>46.518517759999995</v>
      </c>
      <c r="AA19" s="1">
        <v>5.04</v>
      </c>
      <c r="AB19" s="1">
        <v>3.98</v>
      </c>
      <c r="AC19" s="1">
        <f t="shared" si="22"/>
        <v>41.514520320000003</v>
      </c>
      <c r="AE19" s="10">
        <v>4.84</v>
      </c>
      <c r="AF19" s="10">
        <v>3.8</v>
      </c>
      <c r="AG19" s="10">
        <f t="shared" si="23"/>
        <v>36.342592000000003</v>
      </c>
      <c r="AI19" s="1">
        <v>4.62</v>
      </c>
      <c r="AJ19" s="1">
        <v>3.76</v>
      </c>
      <c r="AK19" s="1">
        <f t="shared" si="24"/>
        <v>33.964170239999994</v>
      </c>
      <c r="AM19" s="1">
        <v>4.4800000000000004</v>
      </c>
      <c r="AN19" s="1">
        <v>3.56</v>
      </c>
      <c r="AO19" s="1">
        <f t="shared" si="25"/>
        <v>29.524418560000008</v>
      </c>
      <c r="AQ19" s="1">
        <v>4.22</v>
      </c>
      <c r="AR19" s="1">
        <v>3.28</v>
      </c>
      <c r="AS19" s="1">
        <f t="shared" si="26"/>
        <v>23.608232959999995</v>
      </c>
      <c r="AU19" s="1">
        <v>3.98</v>
      </c>
      <c r="AV19" s="1">
        <v>3.14</v>
      </c>
      <c r="AW19" s="1">
        <f t="shared" si="27"/>
        <v>20.405428160000003</v>
      </c>
      <c r="AY19" s="1">
        <v>3.66</v>
      </c>
      <c r="AZ19" s="1">
        <v>3.02</v>
      </c>
      <c r="BA19" s="1">
        <f t="shared" si="28"/>
        <v>17.357945280000003</v>
      </c>
      <c r="BC19" s="1">
        <v>3.6</v>
      </c>
      <c r="BD19" s="1">
        <v>3</v>
      </c>
      <c r="BE19" s="1">
        <f t="shared" si="29"/>
        <v>16.848000000000003</v>
      </c>
      <c r="BG19" s="1">
        <v>3.58</v>
      </c>
      <c r="BH19" s="1">
        <v>3.02</v>
      </c>
      <c r="BI19" s="1">
        <f t="shared" si="30"/>
        <v>16.978536640000002</v>
      </c>
      <c r="BK19" s="1">
        <v>3.44</v>
      </c>
      <c r="BL19" s="1">
        <v>3</v>
      </c>
      <c r="BM19" s="1">
        <f t="shared" si="31"/>
        <v>16.0992</v>
      </c>
      <c r="BO19" s="1">
        <v>3.02</v>
      </c>
      <c r="BP19" s="1">
        <v>3.02</v>
      </c>
      <c r="BQ19" s="1">
        <f t="shared" si="32"/>
        <v>14.32267616</v>
      </c>
      <c r="BS19" s="1">
        <v>3.08</v>
      </c>
      <c r="BT19" s="1">
        <v>3</v>
      </c>
      <c r="BU19" s="1">
        <f t="shared" si="33"/>
        <v>14.414400000000001</v>
      </c>
      <c r="BW19" s="1">
        <v>3.14</v>
      </c>
      <c r="BX19" s="1">
        <v>3.02</v>
      </c>
      <c r="BY19" s="1">
        <f t="shared" si="34"/>
        <v>14.891789120000002</v>
      </c>
    </row>
    <row r="20" spans="3:77" x14ac:dyDescent="0.3">
      <c r="C20" s="1">
        <v>7.4</v>
      </c>
      <c r="D20" s="1">
        <v>5.46</v>
      </c>
      <c r="E20" s="1">
        <f>C20*D20*D20*0.52</f>
        <v>114.71503680000002</v>
      </c>
      <c r="I20" s="1">
        <v>105.461096</v>
      </c>
      <c r="K20" s="1">
        <v>6.98</v>
      </c>
      <c r="L20" s="1">
        <v>5.0199999999999996</v>
      </c>
      <c r="M20" s="1">
        <f t="shared" si="19"/>
        <v>91.467371839999998</v>
      </c>
      <c r="O20" s="1">
        <v>6.56</v>
      </c>
      <c r="P20" s="1">
        <v>4.76</v>
      </c>
      <c r="Q20" s="1">
        <f t="shared" si="20"/>
        <v>77.28960511999999</v>
      </c>
      <c r="S20" s="1">
        <v>6.4</v>
      </c>
      <c r="T20" s="1">
        <v>4.5</v>
      </c>
      <c r="W20" s="1">
        <v>6.28</v>
      </c>
      <c r="X20" s="1">
        <v>4.38</v>
      </c>
      <c r="Y20" s="1">
        <f t="shared" si="21"/>
        <v>62.648576640000002</v>
      </c>
      <c r="AA20" s="1">
        <v>5.8</v>
      </c>
      <c r="AB20" s="1">
        <v>4.26</v>
      </c>
      <c r="AC20" s="1">
        <f t="shared" si="22"/>
        <v>54.733161599999995</v>
      </c>
      <c r="AE20" s="10">
        <v>5.28</v>
      </c>
      <c r="AF20" s="10">
        <v>4.0999999999999996</v>
      </c>
      <c r="AG20" s="10">
        <f t="shared" si="23"/>
        <v>46.153535999999995</v>
      </c>
      <c r="AI20" s="1">
        <v>4.74</v>
      </c>
      <c r="AJ20" s="1">
        <v>4.0999999999999996</v>
      </c>
      <c r="AK20" s="1">
        <f t="shared" si="24"/>
        <v>41.433287999999997</v>
      </c>
      <c r="AM20" s="1">
        <v>4.3600000000000003</v>
      </c>
      <c r="AN20" s="1">
        <v>3.86</v>
      </c>
      <c r="AO20" s="1">
        <f t="shared" si="25"/>
        <v>33.78037312</v>
      </c>
      <c r="AQ20" s="1">
        <v>4.04</v>
      </c>
      <c r="AR20" s="1">
        <v>3.44</v>
      </c>
      <c r="AS20" s="1">
        <f t="shared" si="26"/>
        <v>24.860026879999999</v>
      </c>
      <c r="AU20" s="1">
        <v>3.72</v>
      </c>
      <c r="AV20" s="1">
        <v>3.3</v>
      </c>
      <c r="AW20" s="1">
        <f t="shared" si="27"/>
        <v>21.065615999999999</v>
      </c>
      <c r="AY20" s="1">
        <v>3.62</v>
      </c>
      <c r="AZ20" s="1">
        <v>3.16</v>
      </c>
      <c r="BA20" s="1">
        <f t="shared" si="28"/>
        <v>18.796893440000005</v>
      </c>
      <c r="BC20" s="1">
        <v>3.42</v>
      </c>
      <c r="BD20" s="1">
        <v>3.16</v>
      </c>
      <c r="BE20" s="1">
        <f t="shared" si="29"/>
        <v>17.758391040000003</v>
      </c>
      <c r="BG20" s="1">
        <v>3.36</v>
      </c>
      <c r="BH20" s="1">
        <v>3.14</v>
      </c>
      <c r="BI20" s="1">
        <f t="shared" si="30"/>
        <v>17.22669312</v>
      </c>
      <c r="BK20" s="1">
        <v>3.32</v>
      </c>
      <c r="BL20" s="1">
        <v>3.08</v>
      </c>
      <c r="BM20" s="1">
        <f t="shared" si="31"/>
        <v>16.377320960000002</v>
      </c>
      <c r="BO20" s="1">
        <v>3.34</v>
      </c>
      <c r="BP20" s="1">
        <v>3.08</v>
      </c>
      <c r="BQ20" s="1">
        <f t="shared" si="32"/>
        <v>16.475979520000003</v>
      </c>
      <c r="BS20" s="1">
        <v>3.3</v>
      </c>
      <c r="BT20" s="1">
        <v>3.1</v>
      </c>
      <c r="BU20" s="1">
        <f t="shared" si="33"/>
        <v>16.490760000000002</v>
      </c>
      <c r="BW20" s="1">
        <v>3.2</v>
      </c>
      <c r="BX20" s="1">
        <v>3.06</v>
      </c>
      <c r="BY20" s="1">
        <f t="shared" si="34"/>
        <v>15.581030400000003</v>
      </c>
    </row>
    <row r="21" spans="3:77" x14ac:dyDescent="0.3">
      <c r="C21" s="1">
        <v>6.46</v>
      </c>
      <c r="D21" s="1">
        <v>5.0199999999999996</v>
      </c>
      <c r="E21" s="1">
        <f>C21*D21*D21*0.52</f>
        <v>84.653183679999984</v>
      </c>
      <c r="I21" s="1">
        <v>78.511313920000006</v>
      </c>
      <c r="K21" s="1">
        <v>6.28</v>
      </c>
      <c r="L21" s="1">
        <v>4.62</v>
      </c>
      <c r="M21" s="1">
        <f t="shared" si="19"/>
        <v>69.702272640000004</v>
      </c>
      <c r="O21" s="1">
        <v>6.04</v>
      </c>
      <c r="P21" s="1">
        <v>4.46</v>
      </c>
      <c r="Q21" s="1">
        <f t="shared" si="20"/>
        <v>62.475537280000012</v>
      </c>
      <c r="S21" s="1">
        <v>5.78</v>
      </c>
      <c r="T21" s="1">
        <v>4.34</v>
      </c>
      <c r="W21" s="1">
        <v>5.56</v>
      </c>
      <c r="X21" s="1">
        <v>4.2</v>
      </c>
      <c r="Y21" s="1">
        <f t="shared" si="21"/>
        <v>51.000768000000001</v>
      </c>
      <c r="AA21" s="1">
        <v>5.32</v>
      </c>
      <c r="AB21" s="1">
        <v>4.0599999999999996</v>
      </c>
      <c r="AC21" s="1">
        <f t="shared" si="22"/>
        <v>45.60023103999999</v>
      </c>
      <c r="AE21" s="10">
        <v>5.18</v>
      </c>
      <c r="AF21" s="10">
        <v>3.78</v>
      </c>
      <c r="AG21" s="10">
        <f t="shared" si="23"/>
        <v>38.487234239999999</v>
      </c>
      <c r="AI21" s="1">
        <v>5.04</v>
      </c>
      <c r="AJ21" s="1">
        <v>3.68</v>
      </c>
      <c r="AK21" s="1">
        <f t="shared" si="24"/>
        <v>35.491921920000003</v>
      </c>
      <c r="AM21" s="1">
        <v>4.78</v>
      </c>
      <c r="AN21" s="1">
        <v>3.6</v>
      </c>
      <c r="AO21" s="1">
        <f t="shared" si="25"/>
        <v>32.213376000000004</v>
      </c>
      <c r="AQ21" s="1">
        <v>3.64</v>
      </c>
      <c r="AR21" s="1">
        <v>3.42</v>
      </c>
      <c r="AS21" s="1">
        <f t="shared" si="26"/>
        <v>22.138945920000001</v>
      </c>
      <c r="AU21" s="1">
        <v>3.52</v>
      </c>
      <c r="AV21" s="1">
        <v>3.16</v>
      </c>
      <c r="AW21" s="1">
        <f t="shared" si="27"/>
        <v>18.277642240000002</v>
      </c>
      <c r="AY21" s="1">
        <v>3.42</v>
      </c>
      <c r="AZ21" s="1">
        <v>3.08</v>
      </c>
      <c r="BA21" s="1">
        <f t="shared" si="28"/>
        <v>16.870613760000001</v>
      </c>
      <c r="BC21" s="1">
        <v>3.36</v>
      </c>
      <c r="BD21" s="1">
        <v>3.06</v>
      </c>
      <c r="BE21" s="1">
        <f t="shared" si="29"/>
        <v>16.360081919999999</v>
      </c>
      <c r="BG21" s="1">
        <v>3.34</v>
      </c>
      <c r="BH21" s="1">
        <v>3.06</v>
      </c>
      <c r="BI21" s="1">
        <f t="shared" si="30"/>
        <v>16.262700479999999</v>
      </c>
      <c r="BK21" s="1">
        <v>3.32</v>
      </c>
      <c r="BL21" s="1">
        <v>3.04</v>
      </c>
      <c r="BM21" s="1">
        <f t="shared" si="31"/>
        <v>15.954698240000001</v>
      </c>
      <c r="BO21" s="1">
        <v>3.26</v>
      </c>
      <c r="BP21" s="1">
        <v>3.06</v>
      </c>
      <c r="BQ21" s="1">
        <f t="shared" si="32"/>
        <v>15.87317472</v>
      </c>
      <c r="BS21" s="1">
        <v>3.24</v>
      </c>
      <c r="BT21" s="1">
        <v>3.12</v>
      </c>
      <c r="BU21" s="1">
        <f t="shared" si="33"/>
        <v>16.40051712</v>
      </c>
      <c r="BW21" s="1">
        <v>3.12</v>
      </c>
      <c r="BX21" s="1">
        <v>3.1</v>
      </c>
      <c r="BY21" s="1">
        <f t="shared" si="34"/>
        <v>15.591264000000002</v>
      </c>
    </row>
    <row r="22" spans="3:77" x14ac:dyDescent="0.3">
      <c r="C22" s="1">
        <v>4.24</v>
      </c>
      <c r="D22" s="1">
        <v>4.08</v>
      </c>
      <c r="E22" s="1">
        <v>36.701982720000011</v>
      </c>
      <c r="G22" s="1">
        <v>4.2</v>
      </c>
      <c r="H22" s="1">
        <v>4.0999999999999996</v>
      </c>
      <c r="I22" s="1">
        <v>36.713039999999992</v>
      </c>
      <c r="K22" s="1">
        <v>4.12</v>
      </c>
      <c r="L22" s="1">
        <v>4.08</v>
      </c>
      <c r="M22" s="1">
        <f t="shared" si="19"/>
        <v>35.66324736</v>
      </c>
      <c r="O22" s="1">
        <v>4.0199999999999996</v>
      </c>
      <c r="P22" s="1">
        <v>4</v>
      </c>
      <c r="Q22" s="1">
        <f t="shared" si="20"/>
        <v>33.446399999999997</v>
      </c>
      <c r="S22" s="1">
        <v>4</v>
      </c>
      <c r="T22" s="1">
        <v>4</v>
      </c>
      <c r="W22" s="1">
        <v>4</v>
      </c>
      <c r="X22" s="1">
        <v>4</v>
      </c>
      <c r="Y22" s="1">
        <f t="shared" si="21"/>
        <v>33.28</v>
      </c>
      <c r="AA22" s="1">
        <v>3.86</v>
      </c>
      <c r="AB22" s="1">
        <v>3.8</v>
      </c>
      <c r="AC22" s="1">
        <f t="shared" si="22"/>
        <v>28.983967999999997</v>
      </c>
      <c r="AE22" s="10">
        <v>3.76</v>
      </c>
      <c r="AF22" s="10">
        <v>3.74</v>
      </c>
      <c r="AG22" s="10">
        <f t="shared" si="23"/>
        <v>27.348555520000005</v>
      </c>
      <c r="AI22" s="1">
        <v>3.42</v>
      </c>
      <c r="AJ22" s="1">
        <v>3.4</v>
      </c>
      <c r="AK22" s="1">
        <f t="shared" si="24"/>
        <v>20.558304</v>
      </c>
      <c r="AM22" s="1">
        <v>3.5</v>
      </c>
      <c r="AN22" s="1">
        <v>3.5</v>
      </c>
      <c r="AO22" s="1">
        <f t="shared" si="25"/>
        <v>22.295000000000002</v>
      </c>
      <c r="AQ22" s="1">
        <v>3.38</v>
      </c>
      <c r="AR22" s="1">
        <v>3.2</v>
      </c>
      <c r="AS22" s="1">
        <f t="shared" si="26"/>
        <v>17.997824000000001</v>
      </c>
      <c r="AU22" s="1">
        <v>3.26</v>
      </c>
      <c r="AV22" s="1">
        <v>3.1</v>
      </c>
      <c r="AW22" s="1">
        <f t="shared" si="27"/>
        <v>16.290872</v>
      </c>
      <c r="AY22" s="1">
        <v>3.2</v>
      </c>
      <c r="AZ22" s="1">
        <v>3.1</v>
      </c>
      <c r="BA22" s="1">
        <f t="shared" si="28"/>
        <v>15.991040000000003</v>
      </c>
      <c r="BC22" s="1">
        <v>3.08</v>
      </c>
      <c r="BD22" s="1">
        <v>3.12</v>
      </c>
      <c r="BE22" s="1">
        <f t="shared" si="29"/>
        <v>15.590615040000003</v>
      </c>
      <c r="BG22" s="1">
        <v>3.1</v>
      </c>
      <c r="BH22" s="1">
        <v>3.14</v>
      </c>
      <c r="BI22" s="1">
        <f t="shared" si="30"/>
        <v>15.893675200000001</v>
      </c>
      <c r="BK22" s="1">
        <v>3.12</v>
      </c>
      <c r="BL22" s="1">
        <v>3.12</v>
      </c>
      <c r="BM22" s="1">
        <f t="shared" si="31"/>
        <v>15.793090560000001</v>
      </c>
      <c r="BO22" s="1">
        <v>3.16</v>
      </c>
      <c r="BP22" s="1">
        <v>3.1</v>
      </c>
      <c r="BQ22" s="1">
        <f t="shared" si="32"/>
        <v>15.791152000000002</v>
      </c>
      <c r="BS22" s="1">
        <v>3.14</v>
      </c>
      <c r="BT22" s="1">
        <v>3.1</v>
      </c>
      <c r="BU22" s="1">
        <f t="shared" si="33"/>
        <v>15.691208</v>
      </c>
      <c r="BW22" s="1">
        <v>3.12</v>
      </c>
      <c r="BX22" s="1">
        <v>3.12</v>
      </c>
      <c r="BY22" s="1">
        <f t="shared" si="34"/>
        <v>15.793090560000001</v>
      </c>
    </row>
    <row r="23" spans="3:77" x14ac:dyDescent="0.3">
      <c r="E23" s="1">
        <f>AVERAGE(E17:E22)</f>
        <v>73.518513119999994</v>
      </c>
    </row>
    <row r="24" spans="3:77" ht="15" x14ac:dyDescent="0.3">
      <c r="C24" s="5" t="s">
        <v>142</v>
      </c>
      <c r="G24" s="5" t="s">
        <v>142</v>
      </c>
      <c r="K24" s="5" t="s">
        <v>143</v>
      </c>
      <c r="O24" s="5" t="s">
        <v>143</v>
      </c>
      <c r="T24" s="5" t="s">
        <v>143</v>
      </c>
      <c r="W24" s="5" t="s">
        <v>143</v>
      </c>
      <c r="AA24" s="5" t="s">
        <v>143</v>
      </c>
      <c r="AE24" s="5" t="s">
        <v>143</v>
      </c>
      <c r="AI24" s="5" t="s">
        <v>143</v>
      </c>
      <c r="AM24" s="5" t="s">
        <v>143</v>
      </c>
      <c r="AQ24" s="5" t="s">
        <v>143</v>
      </c>
      <c r="AU24" s="5" t="s">
        <v>143</v>
      </c>
      <c r="AY24" s="5" t="s">
        <v>144</v>
      </c>
      <c r="BC24" s="5" t="s">
        <v>143</v>
      </c>
      <c r="BG24" s="5" t="s">
        <v>143</v>
      </c>
    </row>
    <row r="25" spans="3:77" x14ac:dyDescent="0.3">
      <c r="AE25" s="10"/>
    </row>
    <row r="26" spans="3:77" ht="15" x14ac:dyDescent="0.25">
      <c r="C26" s="6" t="s">
        <v>145</v>
      </c>
      <c r="G26" s="2" t="s">
        <v>146</v>
      </c>
      <c r="K26" s="6" t="s">
        <v>147</v>
      </c>
      <c r="O26" s="2" t="s">
        <v>148</v>
      </c>
      <c r="S26" s="6" t="s">
        <v>149</v>
      </c>
      <c r="W26" s="2" t="s">
        <v>150</v>
      </c>
      <c r="AA26" s="6" t="s">
        <v>151</v>
      </c>
      <c r="AE26" s="2" t="s">
        <v>152</v>
      </c>
      <c r="AI26" s="6" t="s">
        <v>153</v>
      </c>
      <c r="AM26" s="2" t="s">
        <v>154</v>
      </c>
      <c r="AQ26" s="6" t="s">
        <v>155</v>
      </c>
      <c r="AU26" s="2" t="s">
        <v>156</v>
      </c>
      <c r="AY26" s="6" t="s">
        <v>157</v>
      </c>
      <c r="BC26" s="2" t="s">
        <v>158</v>
      </c>
      <c r="BG26" s="6" t="s">
        <v>159</v>
      </c>
      <c r="BK26" s="2" t="s">
        <v>160</v>
      </c>
      <c r="BO26" s="6" t="s">
        <v>161</v>
      </c>
      <c r="BP26" s="11"/>
      <c r="BS26" s="2" t="s">
        <v>162</v>
      </c>
      <c r="BW26" s="6" t="s">
        <v>163</v>
      </c>
      <c r="BX26" s="11"/>
    </row>
    <row r="27" spans="3:77" ht="15" x14ac:dyDescent="0.25">
      <c r="C27" s="6" t="s">
        <v>164</v>
      </c>
      <c r="G27" s="2" t="s">
        <v>165</v>
      </c>
      <c r="K27" s="6" t="s">
        <v>166</v>
      </c>
      <c r="O27" s="2" t="s">
        <v>167</v>
      </c>
      <c r="S27" s="6" t="s">
        <v>168</v>
      </c>
      <c r="W27" s="2" t="s">
        <v>169</v>
      </c>
      <c r="AA27" s="6" t="s">
        <v>170</v>
      </c>
      <c r="AE27" s="2" t="s">
        <v>171</v>
      </c>
      <c r="AI27" s="6" t="s">
        <v>172</v>
      </c>
      <c r="AM27" s="2" t="s">
        <v>173</v>
      </c>
      <c r="AQ27" s="6" t="s">
        <v>174</v>
      </c>
      <c r="AU27" s="2" t="s">
        <v>175</v>
      </c>
      <c r="AY27" s="6" t="s">
        <v>176</v>
      </c>
      <c r="BC27" s="2" t="s">
        <v>177</v>
      </c>
      <c r="BG27" s="6" t="s">
        <v>178</v>
      </c>
      <c r="BK27" s="2" t="s">
        <v>179</v>
      </c>
      <c r="BO27" s="6" t="s">
        <v>180</v>
      </c>
      <c r="BP27" s="11"/>
      <c r="BS27" s="2" t="s">
        <v>181</v>
      </c>
      <c r="BW27" s="6" t="s">
        <v>182</v>
      </c>
      <c r="BX27" s="11"/>
    </row>
    <row r="28" spans="3:77" x14ac:dyDescent="0.3">
      <c r="AE28" s="10"/>
    </row>
    <row r="29" spans="3:77" x14ac:dyDescent="0.3">
      <c r="AE29" s="10"/>
    </row>
    <row r="30" spans="3:77" x14ac:dyDescent="0.3">
      <c r="AE30" s="10"/>
    </row>
    <row r="31" spans="3:77" x14ac:dyDescent="0.3">
      <c r="AE31" s="10"/>
    </row>
    <row r="32" spans="3:77" x14ac:dyDescent="0.3">
      <c r="AE32" s="10"/>
    </row>
    <row r="33" spans="15:31" x14ac:dyDescent="0.3">
      <c r="AE33" s="10"/>
    </row>
    <row r="34" spans="15:31" ht="60" x14ac:dyDescent="0.3">
      <c r="O34" s="12" t="s">
        <v>183</v>
      </c>
      <c r="P34" s="5" t="s">
        <v>184</v>
      </c>
      <c r="Q34" s="5" t="s">
        <v>185</v>
      </c>
      <c r="R34" s="5" t="s">
        <v>186</v>
      </c>
      <c r="S34" s="5" t="s">
        <v>187</v>
      </c>
    </row>
    <row r="35" spans="15:31" x14ac:dyDescent="0.3">
      <c r="O35" s="1">
        <v>1</v>
      </c>
      <c r="P35" s="1">
        <v>15.57</v>
      </c>
      <c r="Q35" s="1">
        <v>0.15179999999999999</v>
      </c>
      <c r="R35" s="1">
        <v>15.57</v>
      </c>
      <c r="S35" s="1">
        <v>0.15190000000000001</v>
      </c>
    </row>
    <row r="36" spans="15:31" x14ac:dyDescent="0.3">
      <c r="O36" s="1">
        <v>7</v>
      </c>
      <c r="P36" s="1">
        <v>15.78</v>
      </c>
      <c r="Q36" s="1">
        <v>0.39510000000000001</v>
      </c>
      <c r="R36" s="1">
        <v>15.44</v>
      </c>
      <c r="S36" s="1">
        <v>0.34389999999999998</v>
      </c>
    </row>
    <row r="37" spans="15:31" x14ac:dyDescent="0.3">
      <c r="O37" s="1">
        <v>13</v>
      </c>
      <c r="P37" s="1">
        <v>20.88</v>
      </c>
      <c r="Q37" s="1">
        <v>1.3260000000000001</v>
      </c>
      <c r="R37" s="1">
        <v>15.98</v>
      </c>
      <c r="S37" s="1">
        <v>0.48080000000000001</v>
      </c>
    </row>
    <row r="38" spans="15:31" x14ac:dyDescent="0.3">
      <c r="O38" s="1">
        <v>19</v>
      </c>
      <c r="P38" s="1">
        <v>30.98</v>
      </c>
      <c r="Q38" s="1">
        <v>3.048</v>
      </c>
      <c r="R38" s="1">
        <v>16.52</v>
      </c>
      <c r="S38" s="1">
        <v>0.64910000000000001</v>
      </c>
    </row>
    <row r="39" spans="15:31" x14ac:dyDescent="0.3">
      <c r="O39" s="1">
        <v>25</v>
      </c>
      <c r="P39" s="1">
        <v>46.82</v>
      </c>
      <c r="Q39" s="1">
        <v>6.194</v>
      </c>
      <c r="R39" s="1">
        <v>20.81</v>
      </c>
      <c r="S39" s="1">
        <v>1.288</v>
      </c>
    </row>
    <row r="40" spans="15:31" x14ac:dyDescent="0.3">
      <c r="O40" s="1">
        <v>30</v>
      </c>
      <c r="P40" s="1">
        <v>67.83</v>
      </c>
      <c r="Q40" s="1">
        <v>10.75</v>
      </c>
      <c r="R40" s="1">
        <v>30.58</v>
      </c>
      <c r="S40" s="1">
        <v>3.1549999999999998</v>
      </c>
    </row>
    <row r="41" spans="15:31" x14ac:dyDescent="0.3">
      <c r="O41" s="1">
        <v>36</v>
      </c>
      <c r="P41" s="1">
        <v>84.28</v>
      </c>
      <c r="Q41" s="1">
        <v>12.79</v>
      </c>
      <c r="R41" s="1">
        <v>39.409999999999997</v>
      </c>
      <c r="S41" s="1">
        <v>4.0209999999999999</v>
      </c>
    </row>
    <row r="42" spans="15:31" x14ac:dyDescent="0.3">
      <c r="O42" s="1">
        <v>42</v>
      </c>
      <c r="P42" s="1">
        <v>108.7</v>
      </c>
      <c r="Q42" s="1">
        <v>16.440000000000001</v>
      </c>
      <c r="R42" s="1">
        <v>50.66</v>
      </c>
      <c r="S42" s="1">
        <v>4.7539999999999996</v>
      </c>
    </row>
    <row r="43" spans="15:31" x14ac:dyDescent="0.3">
      <c r="O43" s="1">
        <v>48</v>
      </c>
      <c r="P43" s="1">
        <v>140.69999999999999</v>
      </c>
      <c r="Q43" s="1">
        <v>21.28</v>
      </c>
      <c r="R43" s="1">
        <v>60.98</v>
      </c>
      <c r="S43" s="1">
        <v>7.976</v>
      </c>
    </row>
    <row r="44" spans="15:31" x14ac:dyDescent="0.3">
      <c r="O44" s="1">
        <v>54</v>
      </c>
      <c r="P44" s="1">
        <v>168.4</v>
      </c>
      <c r="Q44" s="1">
        <v>26.59</v>
      </c>
      <c r="R44" s="1">
        <v>73.52</v>
      </c>
      <c r="S44" s="1">
        <v>10.74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AF85-284C-4C38-8F26-1E8980EE59D6}">
  <dimension ref="A1:B13"/>
  <sheetViews>
    <sheetView tabSelected="1" workbookViewId="0">
      <selection activeCell="E12" sqref="E12"/>
    </sheetView>
  </sheetViews>
  <sheetFormatPr defaultRowHeight="14" x14ac:dyDescent="0.3"/>
  <sheetData>
    <row r="1" spans="1:2" x14ac:dyDescent="0.3">
      <c r="A1" s="9" t="s">
        <v>188</v>
      </c>
      <c r="B1" s="9" t="s">
        <v>189</v>
      </c>
    </row>
    <row r="2" spans="1:2" x14ac:dyDescent="0.3">
      <c r="A2" s="2">
        <v>0.12</v>
      </c>
      <c r="B2" s="2">
        <v>5.1999999999999998E-2</v>
      </c>
    </row>
    <row r="3" spans="1:2" x14ac:dyDescent="0.3">
      <c r="A3" s="2">
        <v>0.14000000000000001</v>
      </c>
      <c r="B3" s="2">
        <v>4.4999999999999998E-2</v>
      </c>
    </row>
    <row r="4" spans="1:2" x14ac:dyDescent="0.3">
      <c r="A4" s="2">
        <v>0.14499999999999999</v>
      </c>
      <c r="B4" s="2">
        <v>5.2999999999999999E-2</v>
      </c>
    </row>
    <row r="5" spans="1:2" x14ac:dyDescent="0.3">
      <c r="A5" s="2">
        <v>0.154</v>
      </c>
      <c r="B5" s="2">
        <v>7.3999999999999996E-2</v>
      </c>
    </row>
    <row r="6" spans="1:2" x14ac:dyDescent="0.3">
      <c r="A6" s="2">
        <v>0.15</v>
      </c>
      <c r="B6" s="2">
        <v>0.06</v>
      </c>
    </row>
    <row r="7" spans="1:2" x14ac:dyDescent="0.3">
      <c r="A7" s="2">
        <v>0.17799999999999999</v>
      </c>
      <c r="B7" s="2">
        <v>4.9000000000000002E-2</v>
      </c>
    </row>
    <row r="8" spans="1:2" x14ac:dyDescent="0.3">
      <c r="A8" s="2">
        <v>0.14299999999999999</v>
      </c>
      <c r="B8" s="2">
        <v>4.7E-2</v>
      </c>
    </row>
    <row r="9" spans="1:2" x14ac:dyDescent="0.3">
      <c r="A9" s="2">
        <v>0.125</v>
      </c>
      <c r="B9" s="2">
        <v>6.7000000000000004E-2</v>
      </c>
    </row>
    <row r="10" spans="1:2" x14ac:dyDescent="0.3">
      <c r="A10" s="2">
        <v>0.13500000000000001</v>
      </c>
      <c r="B10" s="2">
        <v>4.8000000000000001E-2</v>
      </c>
    </row>
    <row r="11" spans="1:2" x14ac:dyDescent="0.3">
      <c r="A11" s="2">
        <v>0.2</v>
      </c>
      <c r="B11" s="2">
        <v>8.3500000000000005E-2</v>
      </c>
    </row>
    <row r="12" spans="1:2" x14ac:dyDescent="0.3">
      <c r="A12" s="2">
        <v>0.216</v>
      </c>
    </row>
    <row r="13" spans="1:2" x14ac:dyDescent="0.3">
      <c r="A13" s="2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17EC-02EF-4EBE-9BC5-5352F787CEA5}">
  <dimension ref="A1:L15"/>
  <sheetViews>
    <sheetView workbookViewId="0">
      <selection activeCell="I7" sqref="I7"/>
    </sheetView>
  </sheetViews>
  <sheetFormatPr defaultRowHeight="14" x14ac:dyDescent="0.3"/>
  <sheetData>
    <row r="1" spans="1:12" x14ac:dyDescent="0.3">
      <c r="A1" s="1" t="s">
        <v>67</v>
      </c>
      <c r="B1" s="1" t="s">
        <v>68</v>
      </c>
      <c r="C1" s="1" t="s">
        <v>69</v>
      </c>
      <c r="D1" s="1"/>
      <c r="E1" s="1" t="s">
        <v>70</v>
      </c>
      <c r="F1" s="1"/>
      <c r="G1" s="1"/>
      <c r="H1" s="1" t="s">
        <v>71</v>
      </c>
      <c r="I1" s="1" t="s">
        <v>68</v>
      </c>
      <c r="J1" s="1" t="s">
        <v>69</v>
      </c>
      <c r="K1" s="1"/>
      <c r="L1" s="1" t="s">
        <v>70</v>
      </c>
    </row>
    <row r="2" spans="1:12" x14ac:dyDescent="0.3">
      <c r="A2" s="1" t="s">
        <v>72</v>
      </c>
      <c r="B2" s="1">
        <v>168</v>
      </c>
      <c r="C2" s="1">
        <v>357</v>
      </c>
      <c r="D2" s="1">
        <f>B2/C2</f>
        <v>0.47058823529411764</v>
      </c>
      <c r="E2" s="1">
        <f>D2*100</f>
        <v>47.058823529411761</v>
      </c>
      <c r="F2" s="1"/>
      <c r="G2" s="1"/>
      <c r="H2" s="1" t="s">
        <v>72</v>
      </c>
      <c r="I2" s="1">
        <v>79</v>
      </c>
      <c r="J2" s="1">
        <v>351</v>
      </c>
      <c r="K2" s="1">
        <f>I2:I3/J2</f>
        <v>0.22507122507122507</v>
      </c>
      <c r="L2" s="1">
        <f>K2*100</f>
        <v>22.507122507122507</v>
      </c>
    </row>
    <row r="3" spans="1:12" x14ac:dyDescent="0.3">
      <c r="A3" s="1" t="s">
        <v>73</v>
      </c>
      <c r="B3" s="1">
        <v>184</v>
      </c>
      <c r="C3" s="1">
        <v>387</v>
      </c>
      <c r="D3" s="1">
        <f t="shared" ref="D3:D5" si="0">B3/C3</f>
        <v>0.47545219638242892</v>
      </c>
      <c r="E3" s="1">
        <f t="shared" ref="E3:E10" si="1">D3*100</f>
        <v>47.545219638242891</v>
      </c>
      <c r="F3" s="1"/>
      <c r="G3" s="1"/>
      <c r="H3" s="1" t="s">
        <v>74</v>
      </c>
      <c r="I3" s="1">
        <v>119</v>
      </c>
      <c r="J3" s="1">
        <v>416</v>
      </c>
      <c r="K3" s="1">
        <f t="shared" ref="K3:K5" si="2">I3:I4/J3</f>
        <v>0.28605769230769229</v>
      </c>
      <c r="L3" s="1">
        <f t="shared" ref="L3:L15" si="3">K3*100</f>
        <v>28.60576923076923</v>
      </c>
    </row>
    <row r="4" spans="1:12" x14ac:dyDescent="0.3">
      <c r="A4" s="1" t="s">
        <v>75</v>
      </c>
      <c r="B4" s="1">
        <v>191</v>
      </c>
      <c r="C4" s="1">
        <v>288</v>
      </c>
      <c r="D4" s="1">
        <f>B4/C4</f>
        <v>0.66319444444444442</v>
      </c>
      <c r="E4" s="1">
        <f t="shared" si="1"/>
        <v>66.319444444444443</v>
      </c>
      <c r="F4" s="1"/>
      <c r="G4" s="1"/>
      <c r="H4" s="1" t="s">
        <v>76</v>
      </c>
      <c r="I4" s="1">
        <v>130</v>
      </c>
      <c r="J4" s="1">
        <v>422</v>
      </c>
      <c r="K4" s="1">
        <f t="shared" si="2"/>
        <v>0.30805687203791471</v>
      </c>
      <c r="L4" s="1">
        <f t="shared" si="3"/>
        <v>30.805687203791472</v>
      </c>
    </row>
    <row r="5" spans="1:12" x14ac:dyDescent="0.3">
      <c r="A5" s="1" t="s">
        <v>76</v>
      </c>
      <c r="B5" s="1">
        <v>285</v>
      </c>
      <c r="C5" s="1">
        <v>498</v>
      </c>
      <c r="D5" s="1">
        <f t="shared" si="0"/>
        <v>0.57228915662650603</v>
      </c>
      <c r="E5" s="1">
        <f t="shared" si="1"/>
        <v>57.228915662650607</v>
      </c>
      <c r="F5" s="1"/>
      <c r="G5" s="1"/>
      <c r="H5" s="1" t="s">
        <v>77</v>
      </c>
      <c r="I5" s="1">
        <v>52</v>
      </c>
      <c r="J5" s="1">
        <v>362</v>
      </c>
      <c r="K5" s="1">
        <f t="shared" si="2"/>
        <v>0.143646408839779</v>
      </c>
      <c r="L5" s="1">
        <f t="shared" si="3"/>
        <v>14.3646408839779</v>
      </c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 t="s">
        <v>78</v>
      </c>
      <c r="B7" s="1">
        <v>235</v>
      </c>
      <c r="C7" s="1">
        <v>350</v>
      </c>
      <c r="D7" s="1">
        <f>B7/C7</f>
        <v>0.67142857142857137</v>
      </c>
      <c r="E7" s="1">
        <f t="shared" si="1"/>
        <v>67.142857142857139</v>
      </c>
      <c r="F7" s="1"/>
      <c r="G7" s="1"/>
      <c r="H7" s="1" t="s">
        <v>79</v>
      </c>
      <c r="I7" s="1">
        <v>73</v>
      </c>
      <c r="J7" s="1">
        <v>264</v>
      </c>
      <c r="K7" s="1">
        <f>I7/J7</f>
        <v>0.27651515151515149</v>
      </c>
      <c r="L7" s="1">
        <f t="shared" si="3"/>
        <v>27.651515151515149</v>
      </c>
    </row>
    <row r="8" spans="1:12" x14ac:dyDescent="0.3">
      <c r="A8" s="1" t="s">
        <v>80</v>
      </c>
      <c r="B8" s="1">
        <v>238</v>
      </c>
      <c r="C8" s="1">
        <v>412</v>
      </c>
      <c r="D8" s="1">
        <f>B8/C8</f>
        <v>0.57766990291262132</v>
      </c>
      <c r="E8" s="1">
        <f t="shared" si="1"/>
        <v>57.766990291262132</v>
      </c>
      <c r="F8" s="1"/>
      <c r="G8" s="1"/>
      <c r="H8" s="1" t="s">
        <v>81</v>
      </c>
      <c r="I8" s="1">
        <v>79</v>
      </c>
      <c r="J8" s="1">
        <v>286</v>
      </c>
      <c r="K8" s="1">
        <f t="shared" ref="K8:K10" si="4">I8/J8</f>
        <v>0.2762237762237762</v>
      </c>
      <c r="L8" s="1">
        <f t="shared" si="3"/>
        <v>27.62237762237762</v>
      </c>
    </row>
    <row r="9" spans="1:12" x14ac:dyDescent="0.3">
      <c r="A9" s="1" t="s">
        <v>82</v>
      </c>
      <c r="B9" s="1">
        <v>218</v>
      </c>
      <c r="C9" s="1">
        <v>435</v>
      </c>
      <c r="D9" s="1">
        <f>B9/C9</f>
        <v>0.50114942528735629</v>
      </c>
      <c r="E9" s="1">
        <f t="shared" si="1"/>
        <v>50.114942528735625</v>
      </c>
      <c r="F9" s="1"/>
      <c r="G9" s="1"/>
      <c r="H9" s="1" t="s">
        <v>82</v>
      </c>
      <c r="I9" s="1">
        <v>51</v>
      </c>
      <c r="J9" s="1">
        <v>199</v>
      </c>
      <c r="K9" s="1">
        <f t="shared" si="4"/>
        <v>0.25628140703517588</v>
      </c>
      <c r="L9" s="1">
        <f t="shared" si="3"/>
        <v>25.628140703517587</v>
      </c>
    </row>
    <row r="10" spans="1:12" x14ac:dyDescent="0.3">
      <c r="A10" s="1" t="s">
        <v>83</v>
      </c>
      <c r="B10" s="1">
        <v>200</v>
      </c>
      <c r="C10" s="1">
        <v>427</v>
      </c>
      <c r="D10" s="1">
        <f>B10/C10</f>
        <v>0.46838407494145201</v>
      </c>
      <c r="E10" s="1">
        <f t="shared" si="1"/>
        <v>46.838407494145201</v>
      </c>
      <c r="F10" s="1"/>
      <c r="G10" s="1"/>
      <c r="H10" s="1" t="s">
        <v>84</v>
      </c>
      <c r="I10" s="1">
        <v>89</v>
      </c>
      <c r="J10" s="1">
        <v>278</v>
      </c>
      <c r="K10" s="1">
        <f t="shared" si="4"/>
        <v>0.32014388489208634</v>
      </c>
      <c r="L10" s="1">
        <f t="shared" si="3"/>
        <v>32.014388489208635</v>
      </c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 t="s">
        <v>85</v>
      </c>
      <c r="B12" s="1">
        <v>160</v>
      </c>
      <c r="C12" s="1">
        <v>294</v>
      </c>
      <c r="D12" s="1">
        <f>B12/C12</f>
        <v>0.54421768707482998</v>
      </c>
      <c r="E12" s="1">
        <f>D12*100</f>
        <v>54.421768707482997</v>
      </c>
      <c r="F12" s="1"/>
      <c r="G12" s="1"/>
      <c r="H12" s="1" t="s">
        <v>86</v>
      </c>
      <c r="I12" s="1">
        <v>58</v>
      </c>
      <c r="J12" s="1">
        <v>310</v>
      </c>
      <c r="K12" s="1">
        <f>I12/J12</f>
        <v>0.18709677419354839</v>
      </c>
      <c r="L12" s="1">
        <f t="shared" si="3"/>
        <v>18.70967741935484</v>
      </c>
    </row>
    <row r="13" spans="1:12" x14ac:dyDescent="0.3">
      <c r="A13" s="1" t="s">
        <v>87</v>
      </c>
      <c r="B13" s="1">
        <v>138</v>
      </c>
      <c r="C13" s="1">
        <v>220</v>
      </c>
      <c r="D13" s="1">
        <f>B13/C13</f>
        <v>0.62727272727272732</v>
      </c>
      <c r="E13" s="1">
        <f t="shared" ref="E13:E15" si="5">D13*100</f>
        <v>62.727272727272734</v>
      </c>
      <c r="F13" s="1"/>
      <c r="G13" s="1"/>
      <c r="H13" s="1" t="s">
        <v>88</v>
      </c>
      <c r="I13" s="1">
        <v>56</v>
      </c>
      <c r="J13" s="1">
        <v>288</v>
      </c>
      <c r="K13" s="1">
        <f t="shared" ref="K13:K15" si="6">I13/J13</f>
        <v>0.19444444444444445</v>
      </c>
      <c r="L13" s="1">
        <f t="shared" si="3"/>
        <v>19.444444444444446</v>
      </c>
    </row>
    <row r="14" spans="1:12" x14ac:dyDescent="0.3">
      <c r="A14" s="1" t="s">
        <v>89</v>
      </c>
      <c r="B14" s="1">
        <v>191</v>
      </c>
      <c r="C14" s="1">
        <v>396</v>
      </c>
      <c r="D14" s="1">
        <f>B14/C14</f>
        <v>0.48232323232323232</v>
      </c>
      <c r="E14" s="1">
        <f t="shared" si="5"/>
        <v>48.232323232323232</v>
      </c>
      <c r="F14" s="1"/>
      <c r="G14" s="1"/>
      <c r="H14" s="1" t="s">
        <v>90</v>
      </c>
      <c r="I14" s="1">
        <v>62</v>
      </c>
      <c r="J14" s="1">
        <v>307</v>
      </c>
      <c r="K14" s="1">
        <f t="shared" si="6"/>
        <v>0.20195439739413681</v>
      </c>
      <c r="L14" s="1">
        <f t="shared" si="3"/>
        <v>20.195439739413683</v>
      </c>
    </row>
    <row r="15" spans="1:12" x14ac:dyDescent="0.3">
      <c r="A15" s="1" t="s">
        <v>91</v>
      </c>
      <c r="B15" s="1">
        <v>120</v>
      </c>
      <c r="C15" s="1">
        <v>368</v>
      </c>
      <c r="D15" s="1">
        <f>B15/C15</f>
        <v>0.32608695652173914</v>
      </c>
      <c r="E15" s="1">
        <f t="shared" si="5"/>
        <v>32.608695652173914</v>
      </c>
      <c r="F15" s="1"/>
      <c r="G15" s="1"/>
      <c r="H15" s="1" t="s">
        <v>92</v>
      </c>
      <c r="I15" s="1">
        <v>90</v>
      </c>
      <c r="J15" s="1">
        <v>389</v>
      </c>
      <c r="K15" s="1">
        <f t="shared" si="6"/>
        <v>0.23136246786632392</v>
      </c>
      <c r="L15" s="1">
        <f t="shared" si="3"/>
        <v>23.136246786632391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Figure 1A-tumor volume - raw da</vt:lpstr>
      <vt:lpstr>Figure 1B tumor weight - raw da</vt:lpstr>
      <vt:lpstr>Figure 1C CT26-Ki67 Raw data</vt:lpstr>
      <vt:lpstr>Figure 2A-tumor volume-raw data</vt:lpstr>
      <vt:lpstr>Figure 2B tumor weight - raw da</vt:lpstr>
      <vt:lpstr>Figure 2C PDX-Ki67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kimlian</dc:creator>
  <cp:lastModifiedBy>kimlian</cp:lastModifiedBy>
  <dcterms:created xsi:type="dcterms:W3CDTF">2015-06-05T18:17:20Z</dcterms:created>
  <dcterms:modified xsi:type="dcterms:W3CDTF">2021-10-28T05:26:46Z</dcterms:modified>
</cp:coreProperties>
</file>