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anaria/Desktop/NEW FIG/"/>
    </mc:Choice>
  </mc:AlternateContent>
  <xr:revisionPtr revIDLastSave="0" documentId="13_ncr:1_{20907895-9B38-7949-909E-82CB5FC57F76}" xr6:coauthVersionLast="45" xr6:coauthVersionMax="45" xr10:uidLastSave="{00000000-0000-0000-0000-000000000000}"/>
  <bookViews>
    <workbookView xWindow="400" yWindow="460" windowWidth="28400" windowHeight="17540" activeTab="1" xr2:uid="{C5774935-B4FB-DB48-BF8B-31AB53F5A24A}"/>
  </bookViews>
  <sheets>
    <sheet name="Results" sheetId="1" r:id="rId1"/>
    <sheet name="All-Data 18042J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W118" i="2" l="1"/>
  <c r="AR118" i="2"/>
  <c r="AL118" i="2"/>
  <c r="AG118" i="2"/>
  <c r="R118" i="2"/>
  <c r="C118" i="2"/>
  <c r="AW116" i="2"/>
  <c r="AR116" i="2"/>
  <c r="AL116" i="2"/>
  <c r="AG116" i="2"/>
  <c r="R116" i="2"/>
  <c r="C116" i="2"/>
  <c r="BB114" i="2"/>
  <c r="AR114" i="2"/>
  <c r="AL114" i="2"/>
  <c r="AG114" i="2"/>
  <c r="R114" i="2"/>
  <c r="H114" i="2"/>
  <c r="C114" i="2"/>
  <c r="BB112" i="2"/>
  <c r="AR112" i="2"/>
  <c r="AL112" i="2"/>
  <c r="AG112" i="2"/>
  <c r="R112" i="2"/>
  <c r="H112" i="2"/>
  <c r="C112" i="2"/>
  <c r="BE110" i="2"/>
  <c r="BB110" i="2"/>
  <c r="BC110" i="2" s="1"/>
  <c r="AZ110" i="2"/>
  <c r="AZ111" i="2" s="1"/>
  <c r="AX110" i="2"/>
  <c r="AR110" i="2"/>
  <c r="AS110" i="2" s="1"/>
  <c r="AL110" i="2"/>
  <c r="AO110" i="2" s="1"/>
  <c r="AG110" i="2"/>
  <c r="AJ110" i="2" s="1"/>
  <c r="R110" i="2"/>
  <c r="U110" i="2" s="1"/>
  <c r="H110" i="2"/>
  <c r="K110" i="2" s="1"/>
  <c r="C110" i="2"/>
  <c r="F110" i="2" s="1"/>
  <c r="AW108" i="2"/>
  <c r="AR108" i="2"/>
  <c r="AL108" i="2"/>
  <c r="AG108" i="2"/>
  <c r="R108" i="2"/>
  <c r="C108" i="2"/>
  <c r="AW106" i="2"/>
  <c r="AR106" i="2"/>
  <c r="AL106" i="2"/>
  <c r="AG106" i="2"/>
  <c r="R106" i="2"/>
  <c r="C106" i="2"/>
  <c r="BB104" i="2"/>
  <c r="AR104" i="2"/>
  <c r="AL104" i="2"/>
  <c r="AG104" i="2"/>
  <c r="R104" i="2"/>
  <c r="H104" i="2"/>
  <c r="C104" i="2"/>
  <c r="BB102" i="2"/>
  <c r="AR102" i="2"/>
  <c r="AL102" i="2"/>
  <c r="AG102" i="2"/>
  <c r="R102" i="2"/>
  <c r="H102" i="2"/>
  <c r="C102" i="2"/>
  <c r="BB100" i="2"/>
  <c r="BE100" i="2" s="1"/>
  <c r="AZ100" i="2"/>
  <c r="AX100" i="2"/>
  <c r="AR100" i="2"/>
  <c r="AU100" i="2" s="1"/>
  <c r="AL100" i="2"/>
  <c r="AO100" i="2" s="1"/>
  <c r="AJ100" i="2"/>
  <c r="AJ101" i="2" s="1"/>
  <c r="AH100" i="2"/>
  <c r="AG100" i="2"/>
  <c r="U100" i="2"/>
  <c r="U101" i="2" s="1"/>
  <c r="S100" i="2"/>
  <c r="R100" i="2"/>
  <c r="H100" i="2"/>
  <c r="K100" i="2" s="1"/>
  <c r="C100" i="2"/>
  <c r="D100" i="2" s="1"/>
  <c r="BB98" i="2"/>
  <c r="AW98" i="2"/>
  <c r="AR98" i="2"/>
  <c r="AL98" i="2"/>
  <c r="AG98" i="2"/>
  <c r="R98" i="2"/>
  <c r="C98" i="2"/>
  <c r="BB96" i="2"/>
  <c r="AW96" i="2"/>
  <c r="AR96" i="2"/>
  <c r="AL96" i="2"/>
  <c r="AG96" i="2"/>
  <c r="R96" i="2"/>
  <c r="C96" i="2"/>
  <c r="BB94" i="2"/>
  <c r="AR94" i="2"/>
  <c r="AL94" i="2"/>
  <c r="AG94" i="2"/>
  <c r="R94" i="2"/>
  <c r="H94" i="2"/>
  <c r="C94" i="2"/>
  <c r="BB92" i="2"/>
  <c r="AR92" i="2"/>
  <c r="AL92" i="2"/>
  <c r="AG92" i="2"/>
  <c r="R92" i="2"/>
  <c r="H92" i="2"/>
  <c r="C92" i="2"/>
  <c r="BB90" i="2"/>
  <c r="BE90" i="2" s="1"/>
  <c r="AZ90" i="2"/>
  <c r="AZ91" i="2" s="1"/>
  <c r="AX90" i="2"/>
  <c r="AR90" i="2"/>
  <c r="AU90" i="2" s="1"/>
  <c r="AM90" i="2"/>
  <c r="AL90" i="2"/>
  <c r="AO90" i="2" s="1"/>
  <c r="AO91" i="2" s="1"/>
  <c r="AG90" i="2"/>
  <c r="AJ90" i="2" s="1"/>
  <c r="R90" i="2"/>
  <c r="U90" i="2" s="1"/>
  <c r="H90" i="2"/>
  <c r="I90" i="2" s="1"/>
  <c r="C90" i="2"/>
  <c r="D90" i="2" s="1"/>
  <c r="BB88" i="2"/>
  <c r="AW88" i="2"/>
  <c r="AR88" i="2"/>
  <c r="AL88" i="2"/>
  <c r="AG88" i="2"/>
  <c r="R88" i="2"/>
  <c r="C88" i="2"/>
  <c r="BG87" i="2"/>
  <c r="BB87" i="2"/>
  <c r="AW87" i="2"/>
  <c r="AR87" i="2"/>
  <c r="AL87" i="2"/>
  <c r="AG87" i="2"/>
  <c r="R87" i="2"/>
  <c r="C87" i="2"/>
  <c r="BG85" i="2"/>
  <c r="BB85" i="2"/>
  <c r="AR85" i="2"/>
  <c r="AL85" i="2"/>
  <c r="AG85" i="2"/>
  <c r="R85" i="2"/>
  <c r="H85" i="2"/>
  <c r="C85" i="2"/>
  <c r="BG83" i="2"/>
  <c r="BB83" i="2"/>
  <c r="AR83" i="2"/>
  <c r="AL83" i="2"/>
  <c r="AG83" i="2"/>
  <c r="R83" i="2"/>
  <c r="H83" i="2"/>
  <c r="C83" i="2"/>
  <c r="BG81" i="2"/>
  <c r="BB81" i="2"/>
  <c r="BE81" i="2" s="1"/>
  <c r="AZ81" i="2"/>
  <c r="AZ82" i="2" s="1"/>
  <c r="AX81" i="2"/>
  <c r="AU81" i="2"/>
  <c r="AR81" i="2"/>
  <c r="AS81" i="2" s="1"/>
  <c r="AL81" i="2"/>
  <c r="AO81" i="2" s="1"/>
  <c r="AH81" i="2"/>
  <c r="AG81" i="2"/>
  <c r="AJ81" i="2" s="1"/>
  <c r="R81" i="2"/>
  <c r="U81" i="2" s="1"/>
  <c r="K81" i="2"/>
  <c r="K82" i="2" s="1"/>
  <c r="I81" i="2"/>
  <c r="H81" i="2"/>
  <c r="F81" i="2"/>
  <c r="C81" i="2"/>
  <c r="D81" i="2" s="1"/>
  <c r="BB79" i="2"/>
  <c r="AW79" i="2"/>
  <c r="AR79" i="2"/>
  <c r="AL79" i="2"/>
  <c r="AG79" i="2"/>
  <c r="R79" i="2"/>
  <c r="C79" i="2"/>
  <c r="BB77" i="2"/>
  <c r="AW77" i="2"/>
  <c r="AR77" i="2"/>
  <c r="AL77" i="2"/>
  <c r="AG77" i="2"/>
  <c r="R77" i="2"/>
  <c r="C77" i="2"/>
  <c r="BG75" i="2"/>
  <c r="BB75" i="2"/>
  <c r="AR75" i="2"/>
  <c r="AL75" i="2"/>
  <c r="AG75" i="2"/>
  <c r="R75" i="2"/>
  <c r="H75" i="2"/>
  <c r="C75" i="2"/>
  <c r="BG73" i="2"/>
  <c r="BB73" i="2"/>
  <c r="AR73" i="2"/>
  <c r="AL73" i="2"/>
  <c r="AG73" i="2"/>
  <c r="R73" i="2"/>
  <c r="H73" i="2"/>
  <c r="C73" i="2"/>
  <c r="BG71" i="2"/>
  <c r="BH71" i="2" s="1"/>
  <c r="BB71" i="2"/>
  <c r="BE71" i="2" s="1"/>
  <c r="AZ71" i="2"/>
  <c r="AZ72" i="2" s="1"/>
  <c r="AX71" i="2"/>
  <c r="AR71" i="2"/>
  <c r="AS71" i="2" s="1"/>
  <c r="AO71" i="2"/>
  <c r="AL71" i="2"/>
  <c r="AM71" i="2" s="1"/>
  <c r="AG71" i="2"/>
  <c r="AH71" i="2" s="1"/>
  <c r="R71" i="2"/>
  <c r="S71" i="2" s="1"/>
  <c r="H71" i="2"/>
  <c r="K71" i="2" s="1"/>
  <c r="C71" i="2"/>
  <c r="BB69" i="2"/>
  <c r="AW69" i="2"/>
  <c r="AR69" i="2"/>
  <c r="AL69" i="2"/>
  <c r="AG69" i="2"/>
  <c r="R69" i="2"/>
  <c r="C69" i="2"/>
  <c r="BB67" i="2"/>
  <c r="AW67" i="2"/>
  <c r="AX61" i="2" s="1"/>
  <c r="AR67" i="2"/>
  <c r="AL67" i="2"/>
  <c r="AG67" i="2"/>
  <c r="R67" i="2"/>
  <c r="C67" i="2"/>
  <c r="BG65" i="2"/>
  <c r="BB65" i="2"/>
  <c r="AR65" i="2"/>
  <c r="AL65" i="2"/>
  <c r="AG65" i="2"/>
  <c r="R65" i="2"/>
  <c r="H65" i="2"/>
  <c r="C65" i="2"/>
  <c r="BG63" i="2"/>
  <c r="BB63" i="2"/>
  <c r="AR63" i="2"/>
  <c r="AL63" i="2"/>
  <c r="AG63" i="2"/>
  <c r="R63" i="2"/>
  <c r="H63" i="2"/>
  <c r="C63" i="2"/>
  <c r="BG61" i="2"/>
  <c r="BH61" i="2" s="1"/>
  <c r="BB61" i="2"/>
  <c r="BE61" i="2" s="1"/>
  <c r="AZ61" i="2"/>
  <c r="AR61" i="2"/>
  <c r="AL61" i="2"/>
  <c r="AO61" i="2" s="1"/>
  <c r="AG61" i="2"/>
  <c r="AJ61" i="2" s="1"/>
  <c r="R61" i="2"/>
  <c r="U61" i="2" s="1"/>
  <c r="I61" i="2"/>
  <c r="H61" i="2"/>
  <c r="C61" i="2"/>
  <c r="D61" i="2" s="1"/>
  <c r="BB59" i="2"/>
  <c r="AR59" i="2"/>
  <c r="AL59" i="2"/>
  <c r="AG59" i="2"/>
  <c r="R59" i="2"/>
  <c r="C59" i="2"/>
  <c r="BG57" i="2"/>
  <c r="BB57" i="2"/>
  <c r="AR57" i="2"/>
  <c r="AL57" i="2"/>
  <c r="AG57" i="2"/>
  <c r="R57" i="2"/>
  <c r="C57" i="2"/>
  <c r="BG55" i="2"/>
  <c r="BB55" i="2"/>
  <c r="AR55" i="2"/>
  <c r="AL55" i="2"/>
  <c r="AG55" i="2"/>
  <c r="R55" i="2"/>
  <c r="H55" i="2"/>
  <c r="C55" i="2"/>
  <c r="BG53" i="2"/>
  <c r="BB53" i="2"/>
  <c r="AR53" i="2"/>
  <c r="AL53" i="2"/>
  <c r="AG53" i="2"/>
  <c r="R53" i="2"/>
  <c r="H53" i="2"/>
  <c r="I51" i="2" s="1"/>
  <c r="C53" i="2"/>
  <c r="BG51" i="2"/>
  <c r="BH51" i="2" s="1"/>
  <c r="BE51" i="2"/>
  <c r="BE52" i="2" s="1"/>
  <c r="BC51" i="2"/>
  <c r="BB51" i="2"/>
  <c r="AR51" i="2"/>
  <c r="AS51" i="2" s="1"/>
  <c r="AL51" i="2"/>
  <c r="AM51" i="2" s="1"/>
  <c r="AJ51" i="2"/>
  <c r="AH51" i="2"/>
  <c r="U51" i="2"/>
  <c r="R51" i="2"/>
  <c r="S51" i="2" s="1"/>
  <c r="C51" i="2"/>
  <c r="F51" i="2" s="1"/>
  <c r="BB49" i="2"/>
  <c r="AR49" i="2"/>
  <c r="AL49" i="2"/>
  <c r="AG49" i="2"/>
  <c r="R49" i="2"/>
  <c r="C49" i="2"/>
  <c r="BG47" i="2"/>
  <c r="BB47" i="2"/>
  <c r="AR47" i="2"/>
  <c r="AL47" i="2"/>
  <c r="AG47" i="2"/>
  <c r="R47" i="2"/>
  <c r="H47" i="2"/>
  <c r="C47" i="2"/>
  <c r="BG45" i="2"/>
  <c r="BB45" i="2"/>
  <c r="AR45" i="2"/>
  <c r="AL45" i="2"/>
  <c r="AG45" i="2"/>
  <c r="R45" i="2"/>
  <c r="H45" i="2"/>
  <c r="C45" i="2"/>
  <c r="BG43" i="2"/>
  <c r="BB43" i="2"/>
  <c r="AR43" i="2"/>
  <c r="AL43" i="2"/>
  <c r="AG43" i="2"/>
  <c r="R43" i="2"/>
  <c r="H43" i="2"/>
  <c r="C43" i="2"/>
  <c r="BG41" i="2"/>
  <c r="BJ41" i="2" s="1"/>
  <c r="BC41" i="2"/>
  <c r="BB41" i="2"/>
  <c r="BE41" i="2" s="1"/>
  <c r="BE42" i="2" s="1"/>
  <c r="AR41" i="2"/>
  <c r="AL41" i="2"/>
  <c r="AO41" i="2" s="1"/>
  <c r="AJ41" i="2"/>
  <c r="AJ42" i="2" s="1"/>
  <c r="AH41" i="2"/>
  <c r="R41" i="2"/>
  <c r="U41" i="2" s="1"/>
  <c r="K41" i="2"/>
  <c r="I41" i="2"/>
  <c r="D41" i="2"/>
  <c r="C41" i="2"/>
  <c r="F41" i="2" s="1"/>
  <c r="F42" i="2" s="1"/>
  <c r="BG39" i="2"/>
  <c r="BB39" i="2"/>
  <c r="AR39" i="2"/>
  <c r="AL39" i="2"/>
  <c r="AG39" i="2"/>
  <c r="R39" i="2"/>
  <c r="C39" i="2"/>
  <c r="BG37" i="2"/>
  <c r="BB37" i="2"/>
  <c r="AR37" i="2"/>
  <c r="AL37" i="2"/>
  <c r="AG37" i="2"/>
  <c r="R37" i="2"/>
  <c r="H37" i="2"/>
  <c r="C37" i="2"/>
  <c r="BG35" i="2"/>
  <c r="BB35" i="2"/>
  <c r="AR35" i="2"/>
  <c r="AL35" i="2"/>
  <c r="AG35" i="2"/>
  <c r="R35" i="2"/>
  <c r="H35" i="2"/>
  <c r="C35" i="2"/>
  <c r="BG33" i="2"/>
  <c r="BB33" i="2"/>
  <c r="AR33" i="2"/>
  <c r="AL33" i="2"/>
  <c r="AG33" i="2"/>
  <c r="R33" i="2"/>
  <c r="H33" i="2"/>
  <c r="K31" i="2" s="1"/>
  <c r="K32" i="2" s="1"/>
  <c r="C33" i="2"/>
  <c r="BG31" i="2"/>
  <c r="BH31" i="2" s="1"/>
  <c r="BB31" i="2"/>
  <c r="BE31" i="2" s="1"/>
  <c r="AS31" i="2"/>
  <c r="AR31" i="2"/>
  <c r="AU31" i="2" s="1"/>
  <c r="AU32" i="2" s="1"/>
  <c r="AL31" i="2"/>
  <c r="AO31" i="2" s="1"/>
  <c r="AJ31" i="2"/>
  <c r="AJ32" i="2" s="1"/>
  <c r="AH31" i="2"/>
  <c r="R31" i="2"/>
  <c r="I31" i="2"/>
  <c r="C31" i="2"/>
  <c r="F31" i="2" s="1"/>
  <c r="BB29" i="2"/>
  <c r="AR29" i="2"/>
  <c r="AL29" i="2"/>
  <c r="AG29" i="2"/>
  <c r="R29" i="2"/>
  <c r="C29" i="2"/>
  <c r="BG27" i="2"/>
  <c r="BB27" i="2"/>
  <c r="AR27" i="2"/>
  <c r="AL27" i="2"/>
  <c r="AG27" i="2"/>
  <c r="R27" i="2"/>
  <c r="C27" i="2"/>
  <c r="BG25" i="2"/>
  <c r="BB25" i="2"/>
  <c r="AR25" i="2"/>
  <c r="AL25" i="2"/>
  <c r="AG25" i="2"/>
  <c r="R25" i="2"/>
  <c r="C25" i="2"/>
  <c r="BG23" i="2"/>
  <c r="BB23" i="2"/>
  <c r="AR23" i="2"/>
  <c r="AL23" i="2"/>
  <c r="AG23" i="2"/>
  <c r="R23" i="2"/>
  <c r="C23" i="2"/>
  <c r="BJ22" i="2"/>
  <c r="BG22" i="2"/>
  <c r="BH22" i="2" s="1"/>
  <c r="BB22" i="2"/>
  <c r="BE22" i="2" s="1"/>
  <c r="AR22" i="2"/>
  <c r="AL22" i="2"/>
  <c r="AM22" i="2" s="1"/>
  <c r="AG22" i="2"/>
  <c r="AJ22" i="2" s="1"/>
  <c r="R22" i="2"/>
  <c r="U22" i="2" s="1"/>
  <c r="C22" i="2"/>
  <c r="AR20" i="2"/>
  <c r="AL20" i="2"/>
  <c r="AG20" i="2"/>
  <c r="R20" i="2"/>
  <c r="C20" i="2"/>
  <c r="BG18" i="2"/>
  <c r="BB18" i="2"/>
  <c r="AR18" i="2"/>
  <c r="AL18" i="2"/>
  <c r="AG18" i="2"/>
  <c r="R18" i="2"/>
  <c r="C18" i="2"/>
  <c r="BG16" i="2"/>
  <c r="BB16" i="2"/>
  <c r="AR16" i="2"/>
  <c r="AL16" i="2"/>
  <c r="AG16" i="2"/>
  <c r="R16" i="2"/>
  <c r="C16" i="2"/>
  <c r="BG14" i="2"/>
  <c r="BB14" i="2"/>
  <c r="AR14" i="2"/>
  <c r="AL14" i="2"/>
  <c r="AG14" i="2"/>
  <c r="R14" i="2"/>
  <c r="C14" i="2"/>
  <c r="BG12" i="2"/>
  <c r="BJ12" i="2" s="1"/>
  <c r="BB12" i="2"/>
  <c r="BC12" i="2" s="1"/>
  <c r="AR12" i="2"/>
  <c r="AL12" i="2"/>
  <c r="AJ12" i="2"/>
  <c r="AJ13" i="2" s="1"/>
  <c r="AH12" i="2"/>
  <c r="R12" i="2"/>
  <c r="U12" i="2" s="1"/>
  <c r="C12" i="2"/>
  <c r="F12" i="2" s="1"/>
  <c r="F52" i="2" l="1"/>
  <c r="BE91" i="2"/>
  <c r="K42" i="2"/>
  <c r="BJ71" i="2"/>
  <c r="BJ81" i="2"/>
  <c r="BJ82" i="2" s="1"/>
  <c r="D51" i="2"/>
  <c r="AU51" i="2"/>
  <c r="AU52" i="2" s="1"/>
  <c r="AU71" i="2"/>
  <c r="AU72" i="2" s="1"/>
  <c r="F71" i="2"/>
  <c r="F90" i="2"/>
  <c r="AH110" i="2"/>
  <c r="AJ111" i="2" s="1"/>
  <c r="BH12" i="2"/>
  <c r="BJ13" i="2" s="1"/>
  <c r="AO22" i="2"/>
  <c r="AH61" i="2"/>
  <c r="AJ62" i="2" s="1"/>
  <c r="BE12" i="2"/>
  <c r="AU22" i="2"/>
  <c r="BE111" i="2"/>
  <c r="AJ71" i="2"/>
  <c r="AJ72" i="2" s="1"/>
  <c r="AU82" i="2"/>
  <c r="D110" i="2"/>
  <c r="F111" i="2" s="1"/>
  <c r="AM110" i="2"/>
  <c r="AO111" i="2" s="1"/>
  <c r="AO12" i="2"/>
  <c r="AO13" i="2" s="1"/>
  <c r="AM41" i="2"/>
  <c r="AO42" i="2" s="1"/>
  <c r="F61" i="2"/>
  <c r="AS61" i="2"/>
  <c r="BC71" i="2"/>
  <c r="BE72" i="2" s="1"/>
  <c r="S81" i="2"/>
  <c r="U82" i="2" s="1"/>
  <c r="AH90" i="2"/>
  <c r="AJ91" i="2" s="1"/>
  <c r="AU12" i="2"/>
  <c r="F22" i="2"/>
  <c r="U31" i="2"/>
  <c r="U32" i="2" s="1"/>
  <c r="AU41" i="2"/>
  <c r="AJ52" i="2"/>
  <c r="BJ51" i="2"/>
  <c r="BJ52" i="2" s="1"/>
  <c r="K61" i="2"/>
  <c r="K62" i="2" s="1"/>
  <c r="BC90" i="2"/>
  <c r="BJ23" i="2"/>
  <c r="AZ62" i="2"/>
  <c r="AO72" i="2"/>
  <c r="AJ82" i="2"/>
  <c r="AZ101" i="2"/>
  <c r="BJ72" i="2"/>
  <c r="F82" i="2"/>
  <c r="F91" i="2"/>
  <c r="BE13" i="2"/>
  <c r="AO23" i="2"/>
  <c r="U52" i="2"/>
  <c r="F62" i="2"/>
  <c r="D12" i="2"/>
  <c r="F13" i="2" s="1"/>
  <c r="AM12" i="2"/>
  <c r="S22" i="2"/>
  <c r="U23" i="2" s="1"/>
  <c r="BJ31" i="2"/>
  <c r="BJ32" i="2" s="1"/>
  <c r="K51" i="2"/>
  <c r="K52" i="2" s="1"/>
  <c r="AO51" i="2"/>
  <c r="AO52" i="2" s="1"/>
  <c r="AU61" i="2"/>
  <c r="AU62" i="2" s="1"/>
  <c r="BJ61" i="2"/>
  <c r="BJ62" i="2" s="1"/>
  <c r="U71" i="2"/>
  <c r="U72" i="2" s="1"/>
  <c r="K90" i="2"/>
  <c r="K91" i="2" s="1"/>
  <c r="F100" i="2"/>
  <c r="F101" i="2" s="1"/>
  <c r="AU110" i="2"/>
  <c r="AU111" i="2" s="1"/>
  <c r="AS22" i="2"/>
  <c r="S31" i="2"/>
  <c r="D71" i="2"/>
  <c r="F72" i="2" s="1"/>
  <c r="BH81" i="2"/>
  <c r="S90" i="2"/>
  <c r="U91" i="2" s="1"/>
  <c r="I100" i="2"/>
  <c r="K101" i="2" s="1"/>
  <c r="S12" i="2"/>
  <c r="U13" i="2" s="1"/>
  <c r="AS12" i="2"/>
  <c r="AU13" i="2" s="1"/>
  <c r="AH22" i="2"/>
  <c r="AJ23" i="2" s="1"/>
  <c r="AS90" i="2"/>
  <c r="AU91" i="2" s="1"/>
  <c r="AM100" i="2"/>
  <c r="AO101" i="2" s="1"/>
  <c r="BC100" i="2"/>
  <c r="BE101" i="2" s="1"/>
  <c r="I110" i="2"/>
  <c r="K111" i="2" s="1"/>
  <c r="BC22" i="2"/>
  <c r="BE23" i="2" s="1"/>
  <c r="D31" i="2"/>
  <c r="F32" i="2" s="1"/>
  <c r="BC31" i="2"/>
  <c r="BE32" i="2" s="1"/>
  <c r="BH41" i="2"/>
  <c r="BJ42" i="2" s="1"/>
  <c r="AM61" i="2"/>
  <c r="AO62" i="2" s="1"/>
  <c r="BC61" i="2"/>
  <c r="BE62" i="2" s="1"/>
  <c r="I71" i="2"/>
  <c r="K72" i="2" s="1"/>
  <c r="D22" i="2"/>
  <c r="F23" i="2" s="1"/>
  <c r="AM31" i="2"/>
  <c r="AO32" i="2" s="1"/>
  <c r="S41" i="2"/>
  <c r="U42" i="2" s="1"/>
  <c r="AS41" i="2"/>
  <c r="AU42" i="2" s="1"/>
  <c r="S61" i="2"/>
  <c r="U62" i="2" s="1"/>
  <c r="AM81" i="2"/>
  <c r="AO82" i="2" s="1"/>
  <c r="BC81" i="2"/>
  <c r="BE82" i="2" s="1"/>
  <c r="AS100" i="2"/>
  <c r="AU101" i="2" s="1"/>
  <c r="S110" i="2"/>
  <c r="U111" i="2" s="1"/>
  <c r="AU23" i="2" l="1"/>
</calcChain>
</file>

<file path=xl/sharedStrings.xml><?xml version="1.0" encoding="utf-8"?>
<sst xmlns="http://schemas.openxmlformats.org/spreadsheetml/2006/main" count="1382" uniqueCount="100">
  <si>
    <t xml:space="preserve">Norway Spruce seedlings were grown for three weeks in long day conditions as described in Methods. </t>
  </si>
  <si>
    <t>When derooting the seedlings, 5 mm hypocotyl was taken for hormone quantification. This corresponded to time 0 (T0), before transfer to hormone free distilled water for different times.</t>
  </si>
  <si>
    <t>Under these 2 conditions :</t>
  </si>
  <si>
    <t>Then 5 mm basal segments of derooted hypocotyls were harvested at different points:</t>
  </si>
  <si>
    <t xml:space="preserve">6h, 6 hours after transferring the cuttings to cWL, cRL </t>
  </si>
  <si>
    <t>cWL (constant White Light)</t>
  </si>
  <si>
    <t xml:space="preserve">24h, 24 hours after transferring the cuttings to cWL, cRL </t>
  </si>
  <si>
    <t>cRL (constant Red Light)</t>
  </si>
  <si>
    <t xml:space="preserve">48h, 48 hours after transferring the cuttings to cWL, cRL </t>
  </si>
  <si>
    <t xml:space="preserve">72h, 72 hours after transferring the cuttings to cWL, cRL </t>
  </si>
  <si>
    <t xml:space="preserve">Time </t>
  </si>
  <si>
    <t>Light</t>
  </si>
  <si>
    <t xml:space="preserve">JA </t>
  </si>
  <si>
    <t xml:space="preserve">12-OH-JA </t>
  </si>
  <si>
    <t xml:space="preserve">9,10-dh-JA </t>
  </si>
  <si>
    <t xml:space="preserve">JA-Ile </t>
  </si>
  <si>
    <t xml:space="preserve">JA-Val </t>
  </si>
  <si>
    <t xml:space="preserve">JA-Trp </t>
  </si>
  <si>
    <t xml:space="preserve">JA-Phe </t>
  </si>
  <si>
    <t xml:space="preserve">cisOPDA </t>
  </si>
  <si>
    <t>t0</t>
  </si>
  <si>
    <t xml:space="preserve">Long day </t>
  </si>
  <si>
    <t>±</t>
  </si>
  <si>
    <t>&lt;LOD</t>
  </si>
  <si>
    <t>6h</t>
  </si>
  <si>
    <t>cWL</t>
  </si>
  <si>
    <t>cRL</t>
  </si>
  <si>
    <t>**</t>
  </si>
  <si>
    <t>*</t>
  </si>
  <si>
    <t>24h</t>
  </si>
  <si>
    <t>***</t>
  </si>
  <si>
    <t>48h</t>
  </si>
  <si>
    <t>72h</t>
  </si>
  <si>
    <t>120h</t>
  </si>
  <si>
    <t xml:space="preserve">IAA </t>
  </si>
  <si>
    <t xml:space="preserve">oxIAA </t>
  </si>
  <si>
    <t xml:space="preserve">IAA-Asp </t>
  </si>
  <si>
    <t xml:space="preserve">IAA-Glu </t>
  </si>
  <si>
    <t xml:space="preserve">24h, 24 hours after transferring the cuttings to cWL, cRL  </t>
  </si>
  <si>
    <t>Levels of jasmonates, auxins and salicylic acid (pmol/g FW; Mean±SD)</t>
  </si>
  <si>
    <t xml:space="preserve">Asterisks indicate statistically significant difference in the light conditions cRL  versus cWL in an ANOVA analysis (t-test; *, **, and *** correspond to P-values of 0.05 &gt; p &gt; 0.01, 0.01 &gt; p &gt; 0.001, and p &lt; 0.001 respectively). </t>
  </si>
  <si>
    <t>R1, t0 A, 21.75 mg FW</t>
  </si>
  <si>
    <t>RSD</t>
  </si>
  <si>
    <t>R2, t0 B, 24.3 mg FW</t>
  </si>
  <si>
    <t>R3, t0 C, 28.35 mg FW</t>
  </si>
  <si>
    <t>R4, t0 D, 38.25 mg FW</t>
  </si>
  <si>
    <t>R5, t0 E, 31 mg FW</t>
  </si>
  <si>
    <t>R1, 6h cWL A, 27.3 mg FW</t>
  </si>
  <si>
    <t>R2, 6h cWL B, 31.8 mg FW</t>
  </si>
  <si>
    <t>R3, 6h cWL C, 27 mg FW</t>
  </si>
  <si>
    <t>R4, 6h cWL  D, 29 mg FW</t>
  </si>
  <si>
    <t>R5, 6h cWL E, 31.15 mg FW</t>
  </si>
  <si>
    <t>R1, 6h cRL A, 19.25 mg FW</t>
  </si>
  <si>
    <t>R2, 6h cRL B, 28 mg FW</t>
  </si>
  <si>
    <t>R3, 6h cRL C, 31.1 mg FW</t>
  </si>
  <si>
    <t>R4, 6h cRL D, 37.5 mg FW</t>
  </si>
  <si>
    <t>R5, 6h cRL E, 30.7 mg FW</t>
  </si>
  <si>
    <t>R1, 24h cWL A, 25.1 mg FW</t>
  </si>
  <si>
    <t>R2, 24h cWL B, 37.35 mg FW</t>
  </si>
  <si>
    <t>R3, 24h cWL C, 34.6 mg FW</t>
  </si>
  <si>
    <t>R4, 24h cWL D, 33.2 mg FW</t>
  </si>
  <si>
    <t>R5, 24h cWL E, 28.55 mg FW</t>
  </si>
  <si>
    <t>R1, 24h cR A, 37.1 mg FW</t>
  </si>
  <si>
    <t>R2, 24h cRL B, 25.7 mg FW</t>
  </si>
  <si>
    <t>R3, 24h cRL C, 28.85 mg FW</t>
  </si>
  <si>
    <t>R4, 24h cRL D, 34.25 mg FW</t>
  </si>
  <si>
    <t>R5, 24h cRLE, 31.8 mg FW</t>
  </si>
  <si>
    <t>R1, 48h cWL A, 26.3 mg FW</t>
  </si>
  <si>
    <t>R2, 48h cWL B, 38.9 mg FW</t>
  </si>
  <si>
    <t>R3, 48h cWL C, 29.6 mg FW</t>
  </si>
  <si>
    <t>R4, 48h cWL D, 26 mg FW</t>
  </si>
  <si>
    <t>R5, 48h cWL E, 25.4 mg FW</t>
  </si>
  <si>
    <t>R1, 48h cRL A, 23.65 mg FW</t>
  </si>
  <si>
    <t>R2, 48h cRL B, 24.35 mg FW</t>
  </si>
  <si>
    <t>R3, 48h cRL C, 31.65 mg FW</t>
  </si>
  <si>
    <t>R4, 48h cRL D, 31.5 mg FW</t>
  </si>
  <si>
    <t>R4, 48h cBL D, 31.85 mg FW</t>
  </si>
  <si>
    <t>R5, 48h cRL E, 31 mg FW</t>
  </si>
  <si>
    <t>R1, 72h cWL A, 24.65 mg FW</t>
  </si>
  <si>
    <t>R2, 72h cWL B, 24.25 mg FW</t>
  </si>
  <si>
    <t>R3, 72h cWL C, 33 mg FW</t>
  </si>
  <si>
    <t>R4, 72h cWL D, 31.4 mg FW</t>
  </si>
  <si>
    <t>R5, 72h cWL E, 33.15 mg FW</t>
  </si>
  <si>
    <t>R1, 72h cRL A, 25.7 mg FW</t>
  </si>
  <si>
    <t>R2, 72h cRL B, 28.2 mg FW</t>
  </si>
  <si>
    <t>R3, 72h cRL C, 24.1 mg FW</t>
  </si>
  <si>
    <t>R4, 72h cRL D, 26.6 mg FW</t>
  </si>
  <si>
    <t>R5, 72h cRL E, 40.9 mg FW</t>
  </si>
  <si>
    <t>R1, 120h cWL A, 35.25 mg FW</t>
  </si>
  <si>
    <t>R2, 120h cWL B, 32.2 mg FW</t>
  </si>
  <si>
    <t>R3, 120h cWL C, 36.5 mg FW</t>
  </si>
  <si>
    <t>R4, 120h cWL D, 44.5 mg FW</t>
  </si>
  <si>
    <t>R5, 120h cWL E, 41.75 mg FW</t>
  </si>
  <si>
    <t>R1, 120 h cRL A, 24.9 mg FW</t>
  </si>
  <si>
    <t>R2, 120 h cRL B, 40.25 mg FW</t>
  </si>
  <si>
    <t>R3, 120 h cRL C, 33.5 mg FW</t>
  </si>
  <si>
    <t>R4, 120 h cRL D, 30 mg FW</t>
  </si>
  <si>
    <t>R5, 120 h cRL E, 38.65 mg FW</t>
  </si>
  <si>
    <r>
      <t xml:space="preserve">Levels of jasmonates, auxins and salicylic acid (pmol/g FW; </t>
    </r>
    <r>
      <rPr>
        <b/>
        <sz val="12"/>
        <color rgb="FFE26B0A"/>
        <rFont val="Calibri"/>
        <family val="2"/>
      </rPr>
      <t>mean</t>
    </r>
    <r>
      <rPr>
        <b/>
        <sz val="12"/>
        <color rgb="FF000000"/>
        <rFont val="Calibri"/>
        <family val="2"/>
      </rPr>
      <t>±SD)</t>
    </r>
  </si>
  <si>
    <r>
      <t xml:space="preserve">Asterisks indicate statistically significant difference in the light conditions </t>
    </r>
    <r>
      <rPr>
        <b/>
        <i/>
        <sz val="11"/>
        <color rgb="FF000000"/>
        <rFont val="Calibri (Body)"/>
      </rPr>
      <t>cRL</t>
    </r>
    <r>
      <rPr>
        <i/>
        <sz val="11"/>
        <color rgb="FF000000"/>
        <rFont val="Calibri (Body)"/>
      </rPr>
      <t xml:space="preserve">  versus </t>
    </r>
    <r>
      <rPr>
        <b/>
        <i/>
        <sz val="11"/>
        <color rgb="FF000000"/>
        <rFont val="Calibri (Body)"/>
      </rPr>
      <t>cWL</t>
    </r>
    <r>
      <rPr>
        <i/>
        <sz val="11"/>
        <color rgb="FF000000"/>
        <rFont val="Calibri (Body)"/>
      </rPr>
      <t xml:space="preserve"> in an ANOVA analysis (t-test; *, **, and *** correspond to P-values of 0.05 &gt; p &gt; 0.01, 0.01 &gt; p &gt; 0.001, and p &lt; 0.001, respectively).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</si>
</sst>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24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b/>
      <sz val="12"/>
      <color rgb="FFFF0000"/>
      <name val="Calibri"/>
      <family val="2"/>
    </font>
    <font>
      <b/>
      <sz val="12"/>
      <color rgb="FF3366FF"/>
      <name val="Calibri"/>
      <family val="2"/>
    </font>
    <font>
      <i/>
      <sz val="11"/>
      <color rgb="FF000000"/>
      <name val="Calibri (Body)"/>
    </font>
    <font>
      <sz val="12"/>
      <color rgb="FF000000"/>
      <name val="Calibri (Body)"/>
    </font>
    <font>
      <b/>
      <sz val="11"/>
      <color rgb="FF000000"/>
      <name val="Calibri"/>
      <family val="2"/>
      <charset val="238"/>
    </font>
    <font>
      <b/>
      <i/>
      <sz val="11"/>
      <color rgb="FF000000"/>
      <name val="Calibri"/>
      <family val="2"/>
      <charset val="238"/>
    </font>
    <font>
      <sz val="12"/>
      <name val="Microsoft Sans Serif"/>
      <family val="2"/>
    </font>
    <font>
      <i/>
      <sz val="11"/>
      <color rgb="FF000000"/>
      <name val="Calibri"/>
      <family val="2"/>
      <charset val="238"/>
    </font>
    <font>
      <i/>
      <sz val="11"/>
      <name val="Calibri"/>
      <family val="2"/>
      <charset val="238"/>
    </font>
    <font>
      <i/>
      <sz val="11"/>
      <color rgb="FFFF0000"/>
      <name val="Calibri"/>
      <family val="2"/>
      <charset val="238"/>
    </font>
    <font>
      <sz val="11"/>
      <color rgb="FF000000"/>
      <name val="Calibri"/>
      <family val="2"/>
      <charset val="238"/>
    </font>
    <font>
      <b/>
      <sz val="12"/>
      <color rgb="FFE26B0A"/>
      <name val="Calibri"/>
      <family val="2"/>
    </font>
    <font>
      <b/>
      <i/>
      <sz val="11"/>
      <color rgb="FF000000"/>
      <name val="Calibri (Body)"/>
    </font>
    <font>
      <b/>
      <i/>
      <sz val="12"/>
      <color rgb="FF000000"/>
      <name val="Calibri"/>
      <family val="2"/>
      <charset val="238"/>
    </font>
    <font>
      <i/>
      <sz val="12"/>
      <color rgb="FF000000"/>
      <name val="Calibri"/>
      <family val="2"/>
      <charset val="238"/>
    </font>
    <font>
      <b/>
      <sz val="12"/>
      <color rgb="FFFF0000"/>
      <name val="Calibri"/>
      <family val="2"/>
      <charset val="238"/>
    </font>
    <font>
      <b/>
      <sz val="12"/>
      <color rgb="FF3366FF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medium">
        <color auto="1"/>
      </right>
      <top/>
      <bottom style="double">
        <color auto="1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1" fillId="0" borderId="0"/>
    <xf numFmtId="9" fontId="3" fillId="0" borderId="0" applyFont="0" applyFill="0" applyBorder="0" applyAlignment="0" applyProtection="0"/>
  </cellStyleXfs>
  <cellXfs count="225">
    <xf numFmtId="0" fontId="0" fillId="0" borderId="0" xfId="0"/>
    <xf numFmtId="0" fontId="2" fillId="0" borderId="0" xfId="0" applyFont="1"/>
    <xf numFmtId="0" fontId="4" fillId="0" borderId="0" xfId="1" applyFont="1" applyAlignment="1">
      <alignment horizontal="center"/>
    </xf>
    <xf numFmtId="2" fontId="4" fillId="0" borderId="0" xfId="1" applyNumberFormat="1" applyFont="1" applyAlignment="1">
      <alignment horizontal="center"/>
    </xf>
    <xf numFmtId="0" fontId="5" fillId="0" borderId="0" xfId="2" applyFont="1" applyAlignment="1">
      <alignment vertical="center"/>
    </xf>
    <xf numFmtId="0" fontId="6" fillId="0" borderId="0" xfId="0" applyFont="1"/>
    <xf numFmtId="0" fontId="5" fillId="0" borderId="0" xfId="0" applyFont="1"/>
    <xf numFmtId="0" fontId="7" fillId="0" borderId="0" xfId="0" applyFont="1"/>
    <xf numFmtId="0" fontId="8" fillId="0" borderId="0" xfId="0" applyFont="1"/>
    <xf numFmtId="0" fontId="5" fillId="0" borderId="0" xfId="1" applyFont="1"/>
    <xf numFmtId="2" fontId="9" fillId="0" borderId="0" xfId="0" applyNumberFormat="1" applyFont="1" applyAlignment="1">
      <alignment vertical="center"/>
    </xf>
    <xf numFmtId="0" fontId="10" fillId="0" borderId="0" xfId="0" applyFont="1"/>
    <xf numFmtId="0" fontId="11" fillId="0" borderId="0" xfId="1" applyFont="1"/>
    <xf numFmtId="164" fontId="4" fillId="0" borderId="0" xfId="1" applyNumberFormat="1" applyFont="1" applyAlignment="1">
      <alignment horizontal="center"/>
    </xf>
    <xf numFmtId="0" fontId="6" fillId="0" borderId="1" xfId="1" applyFont="1" applyBorder="1"/>
    <xf numFmtId="0" fontId="13" fillId="0" borderId="7" xfId="1" applyFont="1" applyBorder="1" applyAlignment="1">
      <alignment horizontal="left" vertical="top"/>
    </xf>
    <xf numFmtId="2" fontId="4" fillId="0" borderId="8" xfId="1" applyNumberFormat="1" applyFont="1" applyBorder="1" applyAlignment="1">
      <alignment horizontal="center"/>
    </xf>
    <xf numFmtId="2" fontId="11" fillId="0" borderId="9" xfId="1" applyNumberFormat="1" applyFont="1" applyBorder="1" applyAlignment="1">
      <alignment horizontal="right"/>
    </xf>
    <xf numFmtId="2" fontId="11" fillId="0" borderId="9" xfId="1" applyNumberFormat="1" applyFont="1" applyBorder="1" applyAlignment="1">
      <alignment horizontal="center"/>
    </xf>
    <xf numFmtId="2" fontId="11" fillId="0" borderId="10" xfId="1" applyNumberFormat="1" applyFont="1" applyBorder="1" applyAlignment="1">
      <alignment horizontal="left"/>
    </xf>
    <xf numFmtId="2" fontId="14" fillId="0" borderId="11" xfId="1" applyNumberFormat="1" applyFont="1" applyBorder="1" applyAlignment="1">
      <alignment horizontal="center"/>
    </xf>
    <xf numFmtId="165" fontId="15" fillId="0" borderId="9" xfId="1" applyNumberFormat="1" applyFont="1" applyBorder="1" applyAlignment="1">
      <alignment horizontal="right"/>
    </xf>
    <xf numFmtId="2" fontId="15" fillId="0" borderId="9" xfId="1" applyNumberFormat="1" applyFont="1" applyBorder="1" applyAlignment="1">
      <alignment horizontal="center"/>
    </xf>
    <xf numFmtId="2" fontId="15" fillId="0" borderId="10" xfId="1" applyNumberFormat="1" applyFont="1" applyBorder="1" applyAlignment="1">
      <alignment horizontal="left"/>
    </xf>
    <xf numFmtId="164" fontId="4" fillId="0" borderId="11" xfId="1" applyNumberFormat="1" applyFont="1" applyBorder="1" applyAlignment="1">
      <alignment horizontal="center"/>
    </xf>
    <xf numFmtId="164" fontId="11" fillId="0" borderId="9" xfId="1" applyNumberFormat="1" applyFont="1" applyBorder="1" applyAlignment="1">
      <alignment horizontal="right"/>
    </xf>
    <xf numFmtId="164" fontId="11" fillId="0" borderId="9" xfId="1" applyNumberFormat="1" applyFont="1" applyBorder="1" applyAlignment="1">
      <alignment horizontal="center"/>
    </xf>
    <xf numFmtId="164" fontId="11" fillId="0" borderId="10" xfId="1" applyNumberFormat="1" applyFont="1" applyBorder="1" applyAlignment="1">
      <alignment horizontal="left"/>
    </xf>
    <xf numFmtId="2" fontId="4" fillId="0" borderId="11" xfId="1" applyNumberFormat="1" applyFont="1" applyBorder="1" applyAlignment="1">
      <alignment horizontal="center"/>
    </xf>
    <xf numFmtId="165" fontId="11" fillId="0" borderId="9" xfId="1" applyNumberFormat="1" applyFont="1" applyBorder="1" applyAlignment="1">
      <alignment horizontal="right"/>
    </xf>
    <xf numFmtId="165" fontId="11" fillId="0" borderId="12" xfId="1" applyNumberFormat="1" applyFont="1" applyBorder="1" applyAlignment="1">
      <alignment horizontal="left"/>
    </xf>
    <xf numFmtId="165" fontId="11" fillId="0" borderId="10" xfId="1" applyNumberFormat="1" applyFont="1" applyBorder="1" applyAlignment="1">
      <alignment horizontal="left"/>
    </xf>
    <xf numFmtId="2" fontId="4" fillId="0" borderId="9" xfId="1" applyNumberFormat="1" applyFont="1" applyBorder="1" applyAlignment="1">
      <alignment horizontal="center"/>
    </xf>
    <xf numFmtId="0" fontId="13" fillId="0" borderId="13" xfId="1" applyFont="1" applyBorder="1" applyAlignment="1">
      <alignment horizontal="left" vertical="top"/>
    </xf>
    <xf numFmtId="2" fontId="4" fillId="0" borderId="14" xfId="1" applyNumberFormat="1" applyFont="1" applyBorder="1" applyAlignment="1">
      <alignment horizontal="center"/>
    </xf>
    <xf numFmtId="2" fontId="16" fillId="0" borderId="0" xfId="1" applyNumberFormat="1" applyFont="1" applyAlignment="1">
      <alignment horizontal="right"/>
    </xf>
    <xf numFmtId="9" fontId="16" fillId="0" borderId="16" xfId="3" applyFont="1" applyFill="1" applyBorder="1" applyAlignment="1">
      <alignment horizontal="left"/>
    </xf>
    <xf numFmtId="2" fontId="14" fillId="0" borderId="17" xfId="1" applyNumberFormat="1" applyFont="1" applyBorder="1" applyAlignment="1">
      <alignment horizontal="center"/>
    </xf>
    <xf numFmtId="2" fontId="15" fillId="0" borderId="0" xfId="1" applyNumberFormat="1" applyFont="1" applyAlignment="1">
      <alignment horizontal="center"/>
    </xf>
    <xf numFmtId="2" fontId="15" fillId="0" borderId="0" xfId="1" applyNumberFormat="1" applyFont="1" applyAlignment="1">
      <alignment horizontal="right"/>
    </xf>
    <xf numFmtId="9" fontId="15" fillId="0" borderId="16" xfId="3" applyFont="1" applyFill="1" applyBorder="1" applyAlignment="1">
      <alignment horizontal="left"/>
    </xf>
    <xf numFmtId="164" fontId="4" fillId="0" borderId="17" xfId="1" applyNumberFormat="1" applyFont="1" applyBorder="1" applyAlignment="1">
      <alignment horizontal="center"/>
    </xf>
    <xf numFmtId="2" fontId="4" fillId="0" borderId="17" xfId="1" applyNumberFormat="1" applyFont="1" applyBorder="1" applyAlignment="1">
      <alignment horizontal="center"/>
    </xf>
    <xf numFmtId="9" fontId="16" fillId="0" borderId="18" xfId="3" applyFont="1" applyFill="1" applyBorder="1" applyAlignment="1">
      <alignment horizontal="left"/>
    </xf>
    <xf numFmtId="2" fontId="4" fillId="0" borderId="15" xfId="1" applyNumberFormat="1" applyFont="1" applyBorder="1" applyAlignment="1">
      <alignment horizontal="center"/>
    </xf>
    <xf numFmtId="0" fontId="13" fillId="0" borderId="19" xfId="1" applyFont="1" applyBorder="1" applyAlignment="1">
      <alignment horizontal="left" vertical="top"/>
    </xf>
    <xf numFmtId="2" fontId="4" fillId="0" borderId="20" xfId="1" applyNumberFormat="1" applyFont="1" applyBorder="1" applyAlignment="1">
      <alignment horizontal="center"/>
    </xf>
    <xf numFmtId="2" fontId="4" fillId="0" borderId="16" xfId="1" applyNumberFormat="1" applyFont="1" applyBorder="1" applyAlignment="1">
      <alignment horizontal="center"/>
    </xf>
    <xf numFmtId="2" fontId="14" fillId="0" borderId="22" xfId="1" applyNumberFormat="1" applyFont="1" applyBorder="1" applyAlignment="1">
      <alignment horizontal="center"/>
    </xf>
    <xf numFmtId="2" fontId="15" fillId="0" borderId="16" xfId="1" applyNumberFormat="1" applyFont="1" applyBorder="1" applyAlignment="1">
      <alignment horizontal="center"/>
    </xf>
    <xf numFmtId="164" fontId="4" fillId="0" borderId="22" xfId="1" applyNumberFormat="1" applyFont="1" applyBorder="1" applyAlignment="1">
      <alignment horizontal="center"/>
    </xf>
    <xf numFmtId="2" fontId="17" fillId="0" borderId="22" xfId="1" applyNumberFormat="1" applyFont="1" applyBorder="1" applyAlignment="1">
      <alignment horizontal="center"/>
    </xf>
    <xf numFmtId="2" fontId="4" fillId="0" borderId="22" xfId="1" applyNumberFormat="1" applyFont="1" applyBorder="1" applyAlignment="1">
      <alignment horizontal="center"/>
    </xf>
    <xf numFmtId="2" fontId="4" fillId="0" borderId="18" xfId="1" applyNumberFormat="1" applyFont="1" applyBorder="1" applyAlignment="1">
      <alignment horizontal="center"/>
    </xf>
    <xf numFmtId="2" fontId="17" fillId="0" borderId="17" xfId="1" applyNumberFormat="1" applyFont="1" applyBorder="1" applyAlignment="1">
      <alignment horizontal="center"/>
    </xf>
    <xf numFmtId="2" fontId="14" fillId="0" borderId="0" xfId="1" applyNumberFormat="1" applyFont="1" applyAlignment="1">
      <alignment horizontal="center"/>
    </xf>
    <xf numFmtId="0" fontId="13" fillId="0" borderId="23" xfId="1" applyFont="1" applyBorder="1" applyAlignment="1">
      <alignment horizontal="left" vertical="top"/>
    </xf>
    <xf numFmtId="2" fontId="4" fillId="0" borderId="24" xfId="1" applyNumberFormat="1" applyFont="1" applyBorder="1" applyAlignment="1">
      <alignment horizontal="center"/>
    </xf>
    <xf numFmtId="2" fontId="4" fillId="0" borderId="25" xfId="1" applyNumberFormat="1" applyFont="1" applyBorder="1" applyAlignment="1">
      <alignment horizontal="center"/>
    </xf>
    <xf numFmtId="2" fontId="4" fillId="0" borderId="26" xfId="1" applyNumberFormat="1" applyFont="1" applyBorder="1" applyAlignment="1">
      <alignment horizontal="center"/>
    </xf>
    <xf numFmtId="2" fontId="14" fillId="0" borderId="27" xfId="1" applyNumberFormat="1" applyFont="1" applyBorder="1" applyAlignment="1">
      <alignment horizontal="center"/>
    </xf>
    <xf numFmtId="2" fontId="15" fillId="0" borderId="25" xfId="1" applyNumberFormat="1" applyFont="1" applyBorder="1" applyAlignment="1">
      <alignment horizontal="center"/>
    </xf>
    <xf numFmtId="2" fontId="15" fillId="0" borderId="26" xfId="1" applyNumberFormat="1" applyFont="1" applyBorder="1" applyAlignment="1">
      <alignment horizontal="center"/>
    </xf>
    <xf numFmtId="164" fontId="4" fillId="0" borderId="27" xfId="1" applyNumberFormat="1" applyFont="1" applyBorder="1" applyAlignment="1">
      <alignment horizontal="center"/>
    </xf>
    <xf numFmtId="2" fontId="17" fillId="0" borderId="27" xfId="1" applyNumberFormat="1" applyFont="1" applyBorder="1" applyAlignment="1">
      <alignment horizontal="center"/>
    </xf>
    <xf numFmtId="2" fontId="4" fillId="0" borderId="27" xfId="1" applyNumberFormat="1" applyFont="1" applyBorder="1" applyAlignment="1">
      <alignment horizontal="center"/>
    </xf>
    <xf numFmtId="2" fontId="4" fillId="0" borderId="28" xfId="1" applyNumberFormat="1" applyFont="1" applyBorder="1" applyAlignment="1">
      <alignment horizontal="center"/>
    </xf>
    <xf numFmtId="2" fontId="14" fillId="0" borderId="25" xfId="1" applyNumberFormat="1" applyFont="1" applyBorder="1" applyAlignment="1">
      <alignment horizontal="center"/>
    </xf>
    <xf numFmtId="2" fontId="4" fillId="0" borderId="29" xfId="1" applyNumberFormat="1" applyFont="1" applyBorder="1" applyAlignment="1">
      <alignment horizontal="center"/>
    </xf>
    <xf numFmtId="2" fontId="11" fillId="0" borderId="0" xfId="1" applyNumberFormat="1" applyFont="1" applyAlignment="1">
      <alignment horizontal="right"/>
    </xf>
    <xf numFmtId="2" fontId="11" fillId="0" borderId="0" xfId="1" applyNumberFormat="1" applyFont="1" applyAlignment="1">
      <alignment horizontal="center"/>
    </xf>
    <xf numFmtId="2" fontId="11" fillId="0" borderId="16" xfId="1" applyNumberFormat="1" applyFont="1" applyBorder="1" applyAlignment="1">
      <alignment horizontal="left"/>
    </xf>
    <xf numFmtId="2" fontId="14" fillId="0" borderId="30" xfId="1" applyNumberFormat="1" applyFont="1" applyBorder="1" applyAlignment="1">
      <alignment horizontal="center"/>
    </xf>
    <xf numFmtId="2" fontId="14" fillId="0" borderId="15" xfId="1" applyNumberFormat="1" applyFont="1" applyBorder="1" applyAlignment="1">
      <alignment horizontal="center"/>
    </xf>
    <xf numFmtId="165" fontId="15" fillId="0" borderId="0" xfId="1" applyNumberFormat="1" applyFont="1" applyAlignment="1">
      <alignment horizontal="right"/>
    </xf>
    <xf numFmtId="2" fontId="15" fillId="0" borderId="16" xfId="1" applyNumberFormat="1" applyFont="1" applyBorder="1" applyAlignment="1">
      <alignment horizontal="left"/>
    </xf>
    <xf numFmtId="2" fontId="4" fillId="0" borderId="30" xfId="1" applyNumberFormat="1" applyFont="1" applyBorder="1" applyAlignment="1">
      <alignment horizontal="center"/>
    </xf>
    <xf numFmtId="2" fontId="17" fillId="0" borderId="15" xfId="1" applyNumberFormat="1" applyFont="1" applyBorder="1" applyAlignment="1">
      <alignment horizontal="center"/>
    </xf>
    <xf numFmtId="165" fontId="11" fillId="0" borderId="0" xfId="1" applyNumberFormat="1" applyFont="1" applyAlignment="1">
      <alignment horizontal="right"/>
    </xf>
    <xf numFmtId="165" fontId="11" fillId="0" borderId="18" xfId="1" applyNumberFormat="1" applyFont="1" applyBorder="1" applyAlignment="1">
      <alignment horizontal="left"/>
    </xf>
    <xf numFmtId="165" fontId="11" fillId="0" borderId="16" xfId="1" applyNumberFormat="1" applyFont="1" applyBorder="1" applyAlignment="1">
      <alignment horizontal="left"/>
    </xf>
    <xf numFmtId="2" fontId="4" fillId="0" borderId="31" xfId="1" applyNumberFormat="1" applyFont="1" applyBorder="1" applyAlignment="1">
      <alignment horizontal="center"/>
    </xf>
    <xf numFmtId="0" fontId="13" fillId="0" borderId="32" xfId="1" applyFont="1" applyBorder="1" applyAlignment="1">
      <alignment horizontal="left" vertical="top"/>
    </xf>
    <xf numFmtId="2" fontId="4" fillId="0" borderId="33" xfId="1" applyNumberFormat="1" applyFont="1" applyBorder="1" applyAlignment="1">
      <alignment horizontal="center"/>
    </xf>
    <xf numFmtId="2" fontId="4" fillId="0" borderId="34" xfId="1" applyNumberFormat="1" applyFont="1" applyBorder="1" applyAlignment="1">
      <alignment horizontal="center"/>
    </xf>
    <xf numFmtId="2" fontId="4" fillId="0" borderId="35" xfId="1" applyNumberFormat="1" applyFont="1" applyBorder="1" applyAlignment="1">
      <alignment horizontal="center"/>
    </xf>
    <xf numFmtId="2" fontId="14" fillId="0" borderId="36" xfId="1" applyNumberFormat="1" applyFont="1" applyBorder="1" applyAlignment="1">
      <alignment horizontal="center"/>
    </xf>
    <xf numFmtId="2" fontId="15" fillId="0" borderId="34" xfId="1" applyNumberFormat="1" applyFont="1" applyBorder="1" applyAlignment="1">
      <alignment horizontal="center"/>
    </xf>
    <xf numFmtId="2" fontId="15" fillId="0" borderId="35" xfId="1" applyNumberFormat="1" applyFont="1" applyBorder="1" applyAlignment="1">
      <alignment horizontal="center"/>
    </xf>
    <xf numFmtId="2" fontId="4" fillId="0" borderId="36" xfId="1" applyNumberFormat="1" applyFont="1" applyBorder="1" applyAlignment="1">
      <alignment horizontal="center"/>
    </xf>
    <xf numFmtId="2" fontId="17" fillId="0" borderId="36" xfId="1" applyNumberFormat="1" applyFont="1" applyBorder="1" applyAlignment="1">
      <alignment horizontal="center"/>
    </xf>
    <xf numFmtId="2" fontId="4" fillId="0" borderId="37" xfId="1" applyNumberFormat="1" applyFont="1" applyBorder="1" applyAlignment="1">
      <alignment horizontal="center"/>
    </xf>
    <xf numFmtId="2" fontId="14" fillId="0" borderId="34" xfId="1" applyNumberFormat="1" applyFont="1" applyBorder="1" applyAlignment="1">
      <alignment horizontal="center"/>
    </xf>
    <xf numFmtId="2" fontId="17" fillId="0" borderId="20" xfId="1" applyNumberFormat="1" applyFont="1" applyBorder="1" applyAlignment="1">
      <alignment horizontal="center"/>
    </xf>
    <xf numFmtId="2" fontId="14" fillId="0" borderId="14" xfId="1" applyNumberFormat="1" applyFont="1" applyBorder="1" applyAlignment="1">
      <alignment horizontal="center"/>
    </xf>
    <xf numFmtId="0" fontId="13" fillId="0" borderId="39" xfId="1" applyFont="1" applyBorder="1" applyAlignment="1">
      <alignment horizontal="left" vertical="top"/>
    </xf>
    <xf numFmtId="2" fontId="4" fillId="0" borderId="40" xfId="1" applyNumberFormat="1" applyFont="1" applyBorder="1" applyAlignment="1">
      <alignment horizontal="center"/>
    </xf>
    <xf numFmtId="2" fontId="11" fillId="0" borderId="21" xfId="1" applyNumberFormat="1" applyFont="1" applyBorder="1" applyAlignment="1">
      <alignment horizontal="right"/>
    </xf>
    <xf numFmtId="2" fontId="11" fillId="0" borderId="21" xfId="1" applyNumberFormat="1" applyFont="1" applyBorder="1" applyAlignment="1">
      <alignment horizontal="center"/>
    </xf>
    <xf numFmtId="2" fontId="11" fillId="0" borderId="41" xfId="1" applyNumberFormat="1" applyFont="1" applyBorder="1" applyAlignment="1">
      <alignment horizontal="left"/>
    </xf>
    <xf numFmtId="2" fontId="14" fillId="0" borderId="42" xfId="1" applyNumberFormat="1" applyFont="1" applyBorder="1" applyAlignment="1">
      <alignment horizontal="center"/>
    </xf>
    <xf numFmtId="165" fontId="15" fillId="0" borderId="21" xfId="1" applyNumberFormat="1" applyFont="1" applyBorder="1" applyAlignment="1">
      <alignment horizontal="right"/>
    </xf>
    <xf numFmtId="2" fontId="15" fillId="0" borderId="21" xfId="1" applyNumberFormat="1" applyFont="1" applyBorder="1" applyAlignment="1">
      <alignment horizontal="center"/>
    </xf>
    <xf numFmtId="2" fontId="15" fillId="0" borderId="41" xfId="1" applyNumberFormat="1" applyFont="1" applyBorder="1" applyAlignment="1">
      <alignment horizontal="left"/>
    </xf>
    <xf numFmtId="164" fontId="4" fillId="0" borderId="42" xfId="1" applyNumberFormat="1" applyFont="1" applyBorder="1" applyAlignment="1">
      <alignment horizontal="center"/>
    </xf>
    <xf numFmtId="164" fontId="11" fillId="0" borderId="21" xfId="1" applyNumberFormat="1" applyFont="1" applyBorder="1" applyAlignment="1">
      <alignment horizontal="right"/>
    </xf>
    <xf numFmtId="164" fontId="11" fillId="0" borderId="21" xfId="1" applyNumberFormat="1" applyFont="1" applyBorder="1" applyAlignment="1">
      <alignment horizontal="center"/>
    </xf>
    <xf numFmtId="164" fontId="11" fillId="0" borderId="41" xfId="1" applyNumberFormat="1" applyFont="1" applyBorder="1" applyAlignment="1">
      <alignment horizontal="left"/>
    </xf>
    <xf numFmtId="2" fontId="4" fillId="0" borderId="42" xfId="1" applyNumberFormat="1" applyFont="1" applyBorder="1" applyAlignment="1">
      <alignment horizontal="center"/>
    </xf>
    <xf numFmtId="165" fontId="11" fillId="0" borderId="21" xfId="1" applyNumberFormat="1" applyFont="1" applyBorder="1" applyAlignment="1">
      <alignment horizontal="right"/>
    </xf>
    <xf numFmtId="165" fontId="11" fillId="0" borderId="43" xfId="1" applyNumberFormat="1" applyFont="1" applyBorder="1" applyAlignment="1">
      <alignment horizontal="left"/>
    </xf>
    <xf numFmtId="2" fontId="4" fillId="0" borderId="21" xfId="1" applyNumberFormat="1" applyFont="1" applyBorder="1" applyAlignment="1">
      <alignment horizontal="center"/>
    </xf>
    <xf numFmtId="165" fontId="11" fillId="0" borderId="41" xfId="1" applyNumberFormat="1" applyFont="1" applyBorder="1" applyAlignment="1">
      <alignment horizontal="left"/>
    </xf>
    <xf numFmtId="164" fontId="4" fillId="0" borderId="36" xfId="1" applyNumberFormat="1" applyFont="1" applyBorder="1" applyAlignment="1">
      <alignment horizontal="center"/>
    </xf>
    <xf numFmtId="164" fontId="11" fillId="0" borderId="0" xfId="1" applyNumberFormat="1" applyFont="1" applyAlignment="1">
      <alignment horizontal="right"/>
    </xf>
    <xf numFmtId="164" fontId="11" fillId="0" borderId="0" xfId="1" applyNumberFormat="1" applyFont="1" applyAlignment="1">
      <alignment horizontal="center"/>
    </xf>
    <xf numFmtId="164" fontId="11" fillId="0" borderId="16" xfId="1" applyNumberFormat="1" applyFont="1" applyBorder="1" applyAlignment="1">
      <alignment horizontal="left"/>
    </xf>
    <xf numFmtId="2" fontId="17" fillId="0" borderId="42" xfId="1" applyNumberFormat="1" applyFont="1" applyBorder="1" applyAlignment="1">
      <alignment horizontal="center"/>
    </xf>
    <xf numFmtId="164" fontId="4" fillId="0" borderId="34" xfId="1" applyNumberFormat="1" applyFont="1" applyBorder="1" applyAlignment="1">
      <alignment horizontal="center"/>
    </xf>
    <xf numFmtId="164" fontId="4" fillId="0" borderId="35" xfId="1" applyNumberFormat="1" applyFont="1" applyBorder="1" applyAlignment="1">
      <alignment horizontal="center"/>
    </xf>
    <xf numFmtId="165" fontId="4" fillId="0" borderId="18" xfId="1" applyNumberFormat="1" applyFont="1" applyBorder="1" applyAlignment="1">
      <alignment horizontal="center"/>
    </xf>
    <xf numFmtId="165" fontId="4" fillId="0" borderId="16" xfId="1" applyNumberFormat="1" applyFont="1" applyBorder="1" applyAlignment="1">
      <alignment horizontal="center"/>
    </xf>
    <xf numFmtId="2" fontId="4" fillId="0" borderId="44" xfId="1" applyNumberFormat="1" applyFont="1" applyBorder="1" applyAlignment="1">
      <alignment horizontal="center"/>
    </xf>
    <xf numFmtId="2" fontId="14" fillId="0" borderId="45" xfId="1" applyNumberFormat="1" applyFont="1" applyBorder="1" applyAlignment="1">
      <alignment horizontal="center"/>
    </xf>
    <xf numFmtId="164" fontId="4" fillId="0" borderId="45" xfId="1" applyNumberFormat="1" applyFont="1" applyBorder="1" applyAlignment="1">
      <alignment horizontal="center"/>
    </xf>
    <xf numFmtId="164" fontId="4" fillId="0" borderId="15" xfId="1" applyNumberFormat="1" applyFont="1" applyBorder="1" applyAlignment="1">
      <alignment horizontal="center"/>
    </xf>
    <xf numFmtId="2" fontId="17" fillId="0" borderId="45" xfId="1" applyNumberFormat="1" applyFont="1" applyBorder="1" applyAlignment="1">
      <alignment horizontal="center"/>
    </xf>
    <xf numFmtId="2" fontId="4" fillId="0" borderId="45" xfId="1" applyNumberFormat="1" applyFont="1" applyBorder="1" applyAlignment="1">
      <alignment horizontal="center"/>
    </xf>
    <xf numFmtId="2" fontId="4" fillId="0" borderId="46" xfId="1" applyNumberFormat="1" applyFont="1" applyBorder="1" applyAlignment="1">
      <alignment horizontal="center"/>
    </xf>
    <xf numFmtId="2" fontId="14" fillId="0" borderId="46" xfId="1" applyNumberFormat="1" applyFont="1" applyBorder="1" applyAlignment="1">
      <alignment horizontal="center"/>
    </xf>
    <xf numFmtId="2" fontId="14" fillId="0" borderId="21" xfId="1" applyNumberFormat="1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6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1" fillId="0" borderId="47" xfId="0" applyFont="1" applyBorder="1"/>
    <xf numFmtId="2" fontId="2" fillId="0" borderId="15" xfId="0" applyNumberFormat="1" applyFont="1" applyBorder="1" applyAlignment="1">
      <alignment horizontal="right"/>
    </xf>
    <xf numFmtId="2" fontId="2" fillId="0" borderId="15" xfId="0" applyNumberFormat="1" applyFont="1" applyBorder="1" applyAlignment="1">
      <alignment horizontal="center"/>
    </xf>
    <xf numFmtId="2" fontId="2" fillId="0" borderId="15" xfId="0" applyNumberFormat="1" applyFont="1" applyBorder="1" applyAlignment="1">
      <alignment horizontal="left"/>
    </xf>
    <xf numFmtId="2" fontId="21" fillId="0" borderId="15" xfId="0" applyNumberFormat="1" applyFont="1" applyBorder="1" applyAlignment="1">
      <alignment horizontal="center"/>
    </xf>
    <xf numFmtId="164" fontId="2" fillId="0" borderId="15" xfId="0" applyNumberFormat="1" applyFont="1" applyBorder="1" applyAlignment="1">
      <alignment horizontal="right"/>
    </xf>
    <xf numFmtId="164" fontId="2" fillId="0" borderId="15" xfId="0" applyNumberFormat="1" applyFont="1" applyBorder="1" applyAlignment="1">
      <alignment horizontal="center"/>
    </xf>
    <xf numFmtId="164" fontId="2" fillId="0" borderId="15" xfId="0" applyNumberFormat="1" applyFont="1" applyBorder="1" applyAlignment="1">
      <alignment horizontal="left"/>
    </xf>
    <xf numFmtId="165" fontId="2" fillId="0" borderId="15" xfId="0" applyNumberFormat="1" applyFont="1" applyBorder="1" applyAlignment="1">
      <alignment horizontal="right"/>
    </xf>
    <xf numFmtId="165" fontId="2" fillId="0" borderId="15" xfId="0" applyNumberFormat="1" applyFont="1" applyBorder="1" applyAlignment="1">
      <alignment horizontal="center"/>
    </xf>
    <xf numFmtId="165" fontId="2" fillId="0" borderId="15" xfId="0" applyNumberFormat="1" applyFont="1" applyBorder="1" applyAlignment="1">
      <alignment horizontal="left"/>
    </xf>
    <xf numFmtId="0" fontId="2" fillId="0" borderId="43" xfId="0" applyFont="1" applyBorder="1" applyAlignment="1">
      <alignment horizontal="center"/>
    </xf>
    <xf numFmtId="2" fontId="2" fillId="0" borderId="21" xfId="0" applyNumberFormat="1" applyFont="1" applyBorder="1" applyAlignment="1">
      <alignment horizontal="right"/>
    </xf>
    <xf numFmtId="2" fontId="2" fillId="0" borderId="21" xfId="0" applyNumberFormat="1" applyFont="1" applyBorder="1" applyAlignment="1">
      <alignment horizontal="center"/>
    </xf>
    <xf numFmtId="2" fontId="2" fillId="0" borderId="21" xfId="0" applyNumberFormat="1" applyFont="1" applyBorder="1" applyAlignment="1">
      <alignment horizontal="left"/>
    </xf>
    <xf numFmtId="2" fontId="21" fillId="0" borderId="21" xfId="0" applyNumberFormat="1" applyFont="1" applyBorder="1" applyAlignment="1">
      <alignment horizontal="center"/>
    </xf>
    <xf numFmtId="165" fontId="2" fillId="0" borderId="21" xfId="0" applyNumberFormat="1" applyFont="1" applyBorder="1" applyAlignment="1">
      <alignment horizontal="right"/>
    </xf>
    <xf numFmtId="165" fontId="2" fillId="0" borderId="21" xfId="0" applyNumberFormat="1" applyFont="1" applyBorder="1" applyAlignment="1">
      <alignment horizontal="center"/>
    </xf>
    <xf numFmtId="165" fontId="2" fillId="0" borderId="21" xfId="0" applyNumberFormat="1" applyFont="1" applyBorder="1" applyAlignment="1">
      <alignment horizontal="left"/>
    </xf>
    <xf numFmtId="0" fontId="22" fillId="0" borderId="47" xfId="0" applyFont="1" applyBorder="1" applyAlignment="1">
      <alignment horizontal="center"/>
    </xf>
    <xf numFmtId="164" fontId="2" fillId="0" borderId="21" xfId="0" applyNumberFormat="1" applyFont="1" applyBorder="1" applyAlignment="1">
      <alignment horizontal="right"/>
    </xf>
    <xf numFmtId="164" fontId="2" fillId="0" borderId="21" xfId="0" applyNumberFormat="1" applyFont="1" applyBorder="1" applyAlignment="1">
      <alignment horizontal="center"/>
    </xf>
    <xf numFmtId="164" fontId="2" fillId="0" borderId="21" xfId="0" applyNumberFormat="1" applyFont="1" applyBorder="1" applyAlignment="1">
      <alignment horizontal="left"/>
    </xf>
    <xf numFmtId="0" fontId="22" fillId="0" borderId="18" xfId="0" applyFont="1" applyBorder="1" applyAlignment="1">
      <alignment horizontal="center"/>
    </xf>
    <xf numFmtId="2" fontId="2" fillId="0" borderId="0" xfId="0" applyNumberFormat="1" applyFont="1" applyAlignment="1">
      <alignment horizontal="right"/>
    </xf>
    <xf numFmtId="2" fontId="2" fillId="0" borderId="0" xfId="0" applyNumberFormat="1" applyFont="1" applyAlignment="1">
      <alignment horizontal="center"/>
    </xf>
    <xf numFmtId="2" fontId="2" fillId="0" borderId="0" xfId="0" applyNumberFormat="1" applyFont="1" applyAlignment="1">
      <alignment horizontal="left"/>
    </xf>
    <xf numFmtId="2" fontId="21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right"/>
    </xf>
    <xf numFmtId="164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left"/>
    </xf>
    <xf numFmtId="165" fontId="2" fillId="0" borderId="0" xfId="0" applyNumberFormat="1" applyFont="1" applyAlignment="1">
      <alignment horizontal="right"/>
    </xf>
    <xf numFmtId="165" fontId="2" fillId="0" borderId="0" xfId="0" applyNumberFormat="1" applyFont="1" applyAlignment="1">
      <alignment horizontal="center"/>
    </xf>
    <xf numFmtId="165" fontId="2" fillId="0" borderId="0" xfId="0" applyNumberFormat="1" applyFont="1" applyAlignment="1">
      <alignment horizontal="left"/>
    </xf>
    <xf numFmtId="0" fontId="23" fillId="0" borderId="28" xfId="0" applyFont="1" applyBorder="1" applyAlignment="1">
      <alignment horizontal="center"/>
    </xf>
    <xf numFmtId="2" fontId="2" fillId="0" borderId="25" xfId="0" applyNumberFormat="1" applyFont="1" applyBorder="1" applyAlignment="1">
      <alignment horizontal="right"/>
    </xf>
    <xf numFmtId="2" fontId="2" fillId="0" borderId="25" xfId="0" applyNumberFormat="1" applyFont="1" applyBorder="1" applyAlignment="1">
      <alignment horizontal="center"/>
    </xf>
    <xf numFmtId="2" fontId="2" fillId="0" borderId="25" xfId="0" applyNumberFormat="1" applyFont="1" applyBorder="1" applyAlignment="1">
      <alignment horizontal="left"/>
    </xf>
    <xf numFmtId="2" fontId="21" fillId="0" borderId="25" xfId="0" applyNumberFormat="1" applyFont="1" applyBorder="1" applyAlignment="1">
      <alignment horizontal="center"/>
    </xf>
    <xf numFmtId="164" fontId="2" fillId="0" borderId="25" xfId="0" applyNumberFormat="1" applyFont="1" applyBorder="1" applyAlignment="1">
      <alignment horizontal="right"/>
    </xf>
    <xf numFmtId="164" fontId="2" fillId="0" borderId="25" xfId="0" applyNumberFormat="1" applyFont="1" applyBorder="1" applyAlignment="1">
      <alignment horizontal="center"/>
    </xf>
    <xf numFmtId="164" fontId="2" fillId="0" borderId="25" xfId="0" applyNumberFormat="1" applyFont="1" applyBorder="1" applyAlignment="1">
      <alignment horizontal="left"/>
    </xf>
    <xf numFmtId="165" fontId="2" fillId="0" borderId="25" xfId="0" applyNumberFormat="1" applyFont="1" applyBorder="1" applyAlignment="1">
      <alignment horizontal="right"/>
    </xf>
    <xf numFmtId="165" fontId="2" fillId="0" borderId="25" xfId="0" applyNumberFormat="1" applyFont="1" applyBorder="1" applyAlignment="1">
      <alignment horizontal="center"/>
    </xf>
    <xf numFmtId="165" fontId="2" fillId="0" borderId="25" xfId="0" applyNumberFormat="1" applyFont="1" applyBorder="1" applyAlignment="1">
      <alignment horizontal="left"/>
    </xf>
    <xf numFmtId="0" fontId="2" fillId="0" borderId="3" xfId="0" applyFont="1" applyBorder="1"/>
    <xf numFmtId="0" fontId="2" fillId="0" borderId="9" xfId="0" applyFont="1" applyBorder="1"/>
    <xf numFmtId="165" fontId="20" fillId="0" borderId="3" xfId="0" applyNumberFormat="1" applyFont="1" applyBorder="1" applyAlignment="1">
      <alignment horizontal="center"/>
    </xf>
    <xf numFmtId="165" fontId="20" fillId="0" borderId="25" xfId="0" applyNumberFormat="1" applyFont="1" applyBorder="1" applyAlignment="1">
      <alignment horizontal="center"/>
    </xf>
    <xf numFmtId="0" fontId="2" fillId="0" borderId="47" xfId="0" applyFont="1" applyBorder="1"/>
    <xf numFmtId="165" fontId="21" fillId="0" borderId="15" xfId="0" applyNumberFormat="1" applyFont="1" applyBorder="1" applyAlignment="1">
      <alignment horizontal="center"/>
    </xf>
    <xf numFmtId="165" fontId="2" fillId="0" borderId="31" xfId="0" applyNumberFormat="1" applyFont="1" applyBorder="1" applyAlignment="1">
      <alignment horizontal="left"/>
    </xf>
    <xf numFmtId="165" fontId="21" fillId="0" borderId="21" xfId="0" applyNumberFormat="1" applyFont="1" applyBorder="1" applyAlignment="1">
      <alignment horizontal="center"/>
    </xf>
    <xf numFmtId="0" fontId="22" fillId="0" borderId="28" xfId="0" applyFont="1" applyBorder="1" applyAlignment="1">
      <alignment horizontal="center"/>
    </xf>
    <xf numFmtId="165" fontId="21" fillId="0" borderId="25" xfId="0" applyNumberFormat="1" applyFont="1" applyBorder="1" applyAlignment="1">
      <alignment horizontal="center"/>
    </xf>
    <xf numFmtId="0" fontId="20" fillId="0" borderId="0" xfId="0" applyFont="1" applyAlignment="1">
      <alignment horizontal="center"/>
    </xf>
    <xf numFmtId="165" fontId="20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21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/>
    </xf>
    <xf numFmtId="165" fontId="20" fillId="0" borderId="2" xfId="0" applyNumberFormat="1" applyFont="1" applyBorder="1" applyAlignment="1">
      <alignment horizontal="center"/>
    </xf>
    <xf numFmtId="165" fontId="20" fillId="0" borderId="3" xfId="0" applyNumberFormat="1" applyFont="1" applyBorder="1" applyAlignment="1">
      <alignment horizontal="center"/>
    </xf>
    <xf numFmtId="0" fontId="20" fillId="0" borderId="0" xfId="0" applyFont="1" applyAlignment="1">
      <alignment horizontal="center"/>
    </xf>
    <xf numFmtId="165" fontId="20" fillId="0" borderId="0" xfId="0" applyNumberFormat="1" applyFont="1" applyAlignment="1">
      <alignment horizontal="center"/>
    </xf>
    <xf numFmtId="0" fontId="12" fillId="0" borderId="5" xfId="1" applyFont="1" applyBorder="1" applyAlignment="1">
      <alignment horizontal="center"/>
    </xf>
    <xf numFmtId="0" fontId="12" fillId="0" borderId="3" xfId="1" applyFont="1" applyBorder="1" applyAlignment="1">
      <alignment horizontal="center"/>
    </xf>
    <xf numFmtId="0" fontId="12" fillId="0" borderId="4" xfId="1" applyFont="1" applyBorder="1" applyAlignment="1">
      <alignment horizontal="center"/>
    </xf>
    <xf numFmtId="0" fontId="12" fillId="0" borderId="6" xfId="1" applyFont="1" applyBorder="1" applyAlignment="1">
      <alignment horizontal="center"/>
    </xf>
    <xf numFmtId="0" fontId="12" fillId="0" borderId="2" xfId="1" applyFont="1" applyBorder="1" applyAlignment="1">
      <alignment horizontal="center"/>
    </xf>
    <xf numFmtId="2" fontId="14" fillId="0" borderId="9" xfId="1" applyNumberFormat="1" applyFont="1" applyBorder="1" applyAlignment="1">
      <alignment horizontal="center" vertical="center"/>
    </xf>
    <xf numFmtId="2" fontId="14" fillId="0" borderId="15" xfId="1" applyNumberFormat="1" applyFont="1" applyBorder="1" applyAlignment="1">
      <alignment horizontal="center" vertical="center"/>
    </xf>
    <xf numFmtId="2" fontId="4" fillId="0" borderId="9" xfId="1" applyNumberFormat="1" applyFont="1" applyBorder="1" applyAlignment="1">
      <alignment horizontal="center" vertical="center"/>
    </xf>
    <xf numFmtId="2" fontId="4" fillId="0" borderId="15" xfId="1" applyNumberFormat="1" applyFont="1" applyBorder="1" applyAlignment="1">
      <alignment horizontal="center" vertical="center"/>
    </xf>
    <xf numFmtId="164" fontId="4" fillId="0" borderId="9" xfId="1" applyNumberFormat="1" applyFont="1" applyBorder="1" applyAlignment="1">
      <alignment horizontal="center" vertical="center"/>
    </xf>
    <xf numFmtId="164" fontId="4" fillId="0" borderId="15" xfId="1" applyNumberFormat="1" applyFont="1" applyBorder="1" applyAlignment="1">
      <alignment horizontal="center" vertical="center"/>
    </xf>
    <xf numFmtId="2" fontId="4" fillId="0" borderId="21" xfId="1" applyNumberFormat="1" applyFont="1" applyBorder="1" applyAlignment="1">
      <alignment horizontal="center" vertical="center"/>
    </xf>
    <xf numFmtId="2" fontId="14" fillId="0" borderId="21" xfId="1" applyNumberFormat="1" applyFont="1" applyBorder="1" applyAlignment="1">
      <alignment horizontal="center" vertical="center"/>
    </xf>
    <xf numFmtId="164" fontId="4" fillId="0" borderId="21" xfId="1" applyNumberFormat="1" applyFont="1" applyBorder="1" applyAlignment="1">
      <alignment horizontal="center" vertical="center"/>
    </xf>
    <xf numFmtId="2" fontId="4" fillId="0" borderId="25" xfId="1" applyNumberFormat="1" applyFont="1" applyBorder="1" applyAlignment="1">
      <alignment horizontal="center" vertical="center"/>
    </xf>
    <xf numFmtId="2" fontId="14" fillId="0" borderId="25" xfId="1" applyNumberFormat="1" applyFont="1" applyBorder="1" applyAlignment="1">
      <alignment horizontal="center" vertical="center"/>
    </xf>
    <xf numFmtId="164" fontId="4" fillId="0" borderId="25" xfId="1" applyNumberFormat="1" applyFont="1" applyBorder="1" applyAlignment="1">
      <alignment horizontal="center" vertical="center"/>
    </xf>
    <xf numFmtId="2" fontId="4" fillId="0" borderId="34" xfId="1" applyNumberFormat="1" applyFont="1" applyBorder="1" applyAlignment="1">
      <alignment horizontal="center" vertical="center"/>
    </xf>
    <xf numFmtId="2" fontId="14" fillId="0" borderId="34" xfId="1" applyNumberFormat="1" applyFont="1" applyBorder="1" applyAlignment="1">
      <alignment horizontal="center" vertical="center"/>
    </xf>
    <xf numFmtId="2" fontId="14" fillId="0" borderId="38" xfId="1" applyNumberFormat="1" applyFont="1" applyBorder="1" applyAlignment="1">
      <alignment horizontal="center" vertical="center"/>
    </xf>
    <xf numFmtId="2" fontId="4" fillId="0" borderId="38" xfId="1" applyNumberFormat="1" applyFont="1" applyBorder="1" applyAlignment="1">
      <alignment horizontal="center" vertical="center"/>
    </xf>
    <xf numFmtId="164" fontId="4" fillId="0" borderId="34" xfId="1" applyNumberFormat="1" applyFont="1" applyBorder="1" applyAlignment="1">
      <alignment horizontal="center" vertical="center"/>
    </xf>
    <xf numFmtId="164" fontId="4" fillId="0" borderId="38" xfId="1" applyNumberFormat="1" applyFont="1" applyBorder="1" applyAlignment="1">
      <alignment horizontal="center" vertical="center"/>
    </xf>
  </cellXfs>
  <cellStyles count="4">
    <cellStyle name="Normal" xfId="0" builtinId="0"/>
    <cellStyle name="Normální 2" xfId="2" xr:uid="{8F6F7C61-103A-9A4A-BAA3-CA92775FA8A4}"/>
    <cellStyle name="Normální 3" xfId="1" xr:uid="{9D0192E8-C8F8-6D4A-BC43-5DA84DA9EC41}"/>
    <cellStyle name="Procenta 2" xfId="3" xr:uid="{5265AD4C-0FF4-D048-977B-610C38766B9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B5A0B3-DA70-9E4C-AB9F-8B1590B4C752}">
  <dimension ref="A1:AK39"/>
  <sheetViews>
    <sheetView workbookViewId="0">
      <selection activeCell="S6" sqref="S6"/>
    </sheetView>
  </sheetViews>
  <sheetFormatPr baseColWidth="10" defaultRowHeight="16"/>
  <sheetData>
    <row r="1" spans="1:37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</row>
    <row r="2" spans="1:37">
      <c r="A2" s="4" t="s">
        <v>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1"/>
      <c r="AG2" s="1"/>
      <c r="AH2" s="1"/>
      <c r="AI2" s="1"/>
      <c r="AJ2" s="1"/>
      <c r="AK2" s="1"/>
    </row>
    <row r="3" spans="1:37">
      <c r="A3" s="4" t="s">
        <v>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6" t="s">
        <v>2</v>
      </c>
      <c r="X3" s="5"/>
      <c r="Y3" s="5"/>
      <c r="Z3" s="5"/>
      <c r="AA3" s="5"/>
      <c r="AB3" s="5"/>
      <c r="AC3" s="5"/>
      <c r="AD3" s="5"/>
      <c r="AE3" s="5"/>
      <c r="AF3" s="1"/>
      <c r="AG3" s="1"/>
      <c r="AH3" s="1"/>
      <c r="AI3" s="1"/>
      <c r="AJ3" s="1"/>
      <c r="AK3" s="1"/>
    </row>
    <row r="4" spans="1:37">
      <c r="A4" s="6" t="s">
        <v>3</v>
      </c>
      <c r="B4" s="1"/>
      <c r="C4" s="1"/>
      <c r="D4" s="1"/>
      <c r="E4" s="1"/>
      <c r="F4" s="1"/>
      <c r="G4" s="1"/>
      <c r="H4" s="1"/>
      <c r="I4" s="6"/>
      <c r="J4" s="1"/>
      <c r="K4" s="1"/>
      <c r="L4" s="6"/>
      <c r="M4" s="6"/>
      <c r="N4" s="6" t="s">
        <v>4</v>
      </c>
      <c r="O4" s="6"/>
      <c r="P4" s="6"/>
      <c r="Q4" s="6"/>
      <c r="R4" s="6"/>
      <c r="S4" s="6"/>
      <c r="T4" s="6"/>
      <c r="U4" s="6"/>
      <c r="V4" s="6"/>
      <c r="W4" s="1" t="s">
        <v>5</v>
      </c>
      <c r="X4" s="6"/>
      <c r="Y4" s="6"/>
      <c r="Z4" s="1"/>
      <c r="AA4" s="6"/>
      <c r="AB4" s="1"/>
      <c r="AC4" s="1"/>
      <c r="AD4" s="1"/>
      <c r="AE4" s="1"/>
      <c r="AF4" s="1"/>
      <c r="AG4" s="1"/>
      <c r="AH4" s="1"/>
      <c r="AI4" s="1"/>
      <c r="AJ4" s="1"/>
      <c r="AK4" s="1"/>
    </row>
    <row r="5" spans="1:37">
      <c r="A5" s="6"/>
      <c r="B5" s="1"/>
      <c r="C5" s="1"/>
      <c r="D5" s="1"/>
      <c r="E5" s="1"/>
      <c r="F5" s="1"/>
      <c r="G5" s="1"/>
      <c r="H5" s="1"/>
      <c r="I5" s="6"/>
      <c r="J5" s="1"/>
      <c r="K5" s="1"/>
      <c r="L5" s="6"/>
      <c r="M5" s="6"/>
      <c r="N5" s="6" t="s">
        <v>6</v>
      </c>
      <c r="O5" s="6"/>
      <c r="P5" s="6"/>
      <c r="Q5" s="6"/>
      <c r="R5" s="6"/>
      <c r="S5" s="6"/>
      <c r="T5" s="6"/>
      <c r="U5" s="6"/>
      <c r="V5" s="6"/>
      <c r="W5" s="7" t="s">
        <v>7</v>
      </c>
      <c r="X5" s="6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</row>
    <row r="6" spans="1:37">
      <c r="A6" s="1"/>
      <c r="B6" s="1"/>
      <c r="C6" s="1"/>
      <c r="D6" s="1"/>
      <c r="E6" s="1"/>
      <c r="F6" s="1"/>
      <c r="G6" s="1"/>
      <c r="H6" s="1"/>
      <c r="I6" s="6"/>
      <c r="J6" s="1"/>
      <c r="K6" s="1"/>
      <c r="L6" s="6"/>
      <c r="M6" s="6"/>
      <c r="N6" s="6" t="s">
        <v>8</v>
      </c>
      <c r="O6" s="6"/>
      <c r="P6" s="6"/>
      <c r="Q6" s="6"/>
      <c r="R6" s="6"/>
      <c r="S6" s="6"/>
      <c r="T6" s="6"/>
      <c r="U6" s="6"/>
      <c r="V6" s="6"/>
      <c r="W6" s="8"/>
      <c r="X6" s="6"/>
      <c r="Y6" s="7"/>
      <c r="Z6" s="1"/>
      <c r="AA6" s="7"/>
      <c r="AB6" s="1"/>
      <c r="AC6" s="1"/>
      <c r="AD6" s="1"/>
      <c r="AE6" s="1"/>
      <c r="AF6" s="1"/>
      <c r="AG6" s="1"/>
      <c r="AH6" s="1"/>
      <c r="AI6" s="1"/>
      <c r="AJ6" s="1"/>
      <c r="AK6" s="1"/>
    </row>
    <row r="7" spans="1:37">
      <c r="A7" s="7"/>
      <c r="B7" s="1"/>
      <c r="C7" s="1"/>
      <c r="D7" s="1"/>
      <c r="E7" s="1"/>
      <c r="F7" s="1"/>
      <c r="G7" s="1"/>
      <c r="H7" s="1"/>
      <c r="I7" s="6"/>
      <c r="J7" s="1"/>
      <c r="K7" s="1"/>
      <c r="L7" s="6"/>
      <c r="M7" s="6"/>
      <c r="N7" s="6" t="s">
        <v>9</v>
      </c>
      <c r="O7" s="6"/>
      <c r="P7" s="6"/>
      <c r="Q7" s="6"/>
      <c r="R7" s="6"/>
      <c r="S7" s="6"/>
      <c r="T7" s="6"/>
      <c r="U7" s="6"/>
      <c r="V7" s="6"/>
      <c r="W7" s="6"/>
      <c r="X7" s="6"/>
      <c r="Y7" s="8"/>
      <c r="Z7" s="1"/>
      <c r="AA7" s="8"/>
      <c r="AB7" s="1"/>
      <c r="AC7" s="1"/>
      <c r="AD7" s="1"/>
      <c r="AE7" s="1"/>
      <c r="AF7" s="1"/>
      <c r="AG7" s="1"/>
      <c r="AH7" s="1"/>
      <c r="AI7" s="1"/>
      <c r="AJ7" s="1"/>
      <c r="AK7" s="1"/>
    </row>
    <row r="8" spans="1:37">
      <c r="A8" s="9" t="s">
        <v>98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</row>
    <row r="9" spans="1:37">
      <c r="A9" s="10" t="s">
        <v>99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"/>
      <c r="AF9" s="1"/>
      <c r="AG9" s="1"/>
      <c r="AH9" s="1"/>
      <c r="AI9" s="1"/>
      <c r="AJ9" s="1"/>
      <c r="AK9" s="1"/>
    </row>
    <row r="10" spans="1:37" ht="17" thickBot="1">
      <c r="A10" s="12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</row>
    <row r="11" spans="1:37" ht="17" thickBot="1">
      <c r="A11" s="131" t="s">
        <v>10</v>
      </c>
      <c r="B11" s="132" t="s">
        <v>11</v>
      </c>
      <c r="C11" s="197" t="s">
        <v>12</v>
      </c>
      <c r="D11" s="194"/>
      <c r="E11" s="194"/>
      <c r="F11" s="131"/>
      <c r="G11" s="194" t="s">
        <v>13</v>
      </c>
      <c r="H11" s="194"/>
      <c r="I11" s="194"/>
      <c r="J11" s="131"/>
      <c r="K11" s="194" t="s">
        <v>14</v>
      </c>
      <c r="L11" s="194"/>
      <c r="M11" s="194"/>
      <c r="N11" s="131"/>
      <c r="O11" s="194" t="s">
        <v>15</v>
      </c>
      <c r="P11" s="194"/>
      <c r="Q11" s="194"/>
      <c r="R11" s="131"/>
      <c r="S11" s="194" t="s">
        <v>16</v>
      </c>
      <c r="T11" s="194"/>
      <c r="U11" s="194"/>
      <c r="V11" s="131"/>
      <c r="W11" s="131" t="s">
        <v>17</v>
      </c>
      <c r="X11" s="131"/>
      <c r="Y11" s="194" t="s">
        <v>18</v>
      </c>
      <c r="Z11" s="194"/>
      <c r="AA11" s="194"/>
      <c r="AB11" s="131"/>
      <c r="AC11" s="194" t="s">
        <v>19</v>
      </c>
      <c r="AD11" s="194"/>
      <c r="AE11" s="194"/>
      <c r="AF11" s="131"/>
      <c r="AG11" s="1"/>
      <c r="AH11" s="1"/>
      <c r="AI11" s="1"/>
      <c r="AJ11" s="1"/>
      <c r="AK11" s="1"/>
    </row>
    <row r="12" spans="1:37">
      <c r="A12" s="133" t="s">
        <v>20</v>
      </c>
      <c r="B12" s="134" t="s">
        <v>21</v>
      </c>
      <c r="C12" s="135">
        <v>0.13724897530461039</v>
      </c>
      <c r="D12" s="136" t="s">
        <v>22</v>
      </c>
      <c r="E12" s="137">
        <v>3.1111994700083283E-2</v>
      </c>
      <c r="F12" s="137"/>
      <c r="G12" s="135"/>
      <c r="H12" s="138" t="s">
        <v>23</v>
      </c>
      <c r="I12" s="137"/>
      <c r="J12" s="137"/>
      <c r="K12" s="135"/>
      <c r="L12" s="138" t="s">
        <v>23</v>
      </c>
      <c r="M12" s="137"/>
      <c r="N12" s="137"/>
      <c r="O12" s="139">
        <v>2.2124255919676587E-2</v>
      </c>
      <c r="P12" s="140" t="s">
        <v>22</v>
      </c>
      <c r="Q12" s="141">
        <v>6.9430345701238794E-3</v>
      </c>
      <c r="R12" s="141"/>
      <c r="S12" s="135"/>
      <c r="T12" s="138" t="s">
        <v>23</v>
      </c>
      <c r="U12" s="137"/>
      <c r="V12" s="137"/>
      <c r="W12" s="138" t="s">
        <v>23</v>
      </c>
      <c r="X12" s="137"/>
      <c r="Y12" s="135">
        <v>0.17470831395347997</v>
      </c>
      <c r="Z12" s="136" t="s">
        <v>22</v>
      </c>
      <c r="AA12" s="137">
        <v>4.7928497394161024E-2</v>
      </c>
      <c r="AB12" s="137"/>
      <c r="AC12" s="142">
        <v>504.9834331826986</v>
      </c>
      <c r="AD12" s="143" t="s">
        <v>22</v>
      </c>
      <c r="AE12" s="144">
        <v>116.61894860583814</v>
      </c>
      <c r="AF12" s="137"/>
      <c r="AG12" s="1"/>
      <c r="AH12" s="1"/>
      <c r="AI12" s="1"/>
      <c r="AJ12" s="1"/>
      <c r="AK12" s="1"/>
    </row>
    <row r="13" spans="1:37">
      <c r="A13" s="192" t="s">
        <v>24</v>
      </c>
      <c r="B13" s="145" t="s">
        <v>25</v>
      </c>
      <c r="C13" s="146">
        <v>2.1971191589762373</v>
      </c>
      <c r="D13" s="147" t="s">
        <v>22</v>
      </c>
      <c r="E13" s="148">
        <v>0.29686170675016127</v>
      </c>
      <c r="F13" s="148"/>
      <c r="G13" s="146"/>
      <c r="H13" s="149" t="s">
        <v>23</v>
      </c>
      <c r="I13" s="148"/>
      <c r="J13" s="148"/>
      <c r="K13" s="146"/>
      <c r="L13" s="149" t="s">
        <v>23</v>
      </c>
      <c r="M13" s="148"/>
      <c r="N13" s="148"/>
      <c r="O13" s="146">
        <v>0.32996253148810362</v>
      </c>
      <c r="P13" s="147" t="s">
        <v>22</v>
      </c>
      <c r="Q13" s="148">
        <v>7.9755818259793554E-2</v>
      </c>
      <c r="R13" s="148"/>
      <c r="S13" s="146"/>
      <c r="T13" s="149" t="s">
        <v>23</v>
      </c>
      <c r="U13" s="148"/>
      <c r="V13" s="148"/>
      <c r="W13" s="149" t="s">
        <v>23</v>
      </c>
      <c r="X13" s="148"/>
      <c r="Y13" s="146">
        <v>0.24321354626901626</v>
      </c>
      <c r="Z13" s="147" t="s">
        <v>22</v>
      </c>
      <c r="AA13" s="148">
        <v>1.8293072778460134E-2</v>
      </c>
      <c r="AB13" s="148"/>
      <c r="AC13" s="150">
        <v>800.78512432470848</v>
      </c>
      <c r="AD13" s="151" t="s">
        <v>22</v>
      </c>
      <c r="AE13" s="152">
        <v>209.54164142764034</v>
      </c>
      <c r="AF13" s="148"/>
      <c r="AG13" s="1"/>
      <c r="AH13" s="1"/>
      <c r="AI13" s="1"/>
      <c r="AJ13" s="1"/>
      <c r="AK13" s="1"/>
    </row>
    <row r="14" spans="1:37">
      <c r="A14" s="193"/>
      <c r="B14" s="153" t="s">
        <v>26</v>
      </c>
      <c r="C14" s="135">
        <v>2.1329013031559207</v>
      </c>
      <c r="D14" s="136" t="s">
        <v>22</v>
      </c>
      <c r="E14" s="137">
        <v>0.46997203605336135</v>
      </c>
      <c r="F14" s="137"/>
      <c r="G14" s="135">
        <v>0.79161242884417582</v>
      </c>
      <c r="H14" s="136" t="s">
        <v>22</v>
      </c>
      <c r="I14" s="137">
        <v>5.1849793484790282E-2</v>
      </c>
      <c r="J14" s="137"/>
      <c r="K14" s="135"/>
      <c r="L14" s="138" t="s">
        <v>23</v>
      </c>
      <c r="M14" s="137"/>
      <c r="N14" s="137"/>
      <c r="O14" s="135">
        <v>0.2593677506950095</v>
      </c>
      <c r="P14" s="136" t="s">
        <v>22</v>
      </c>
      <c r="Q14" s="137">
        <v>5.4616411385976948E-2</v>
      </c>
      <c r="R14" s="137" t="s">
        <v>27</v>
      </c>
      <c r="S14" s="135"/>
      <c r="T14" s="138" t="s">
        <v>23</v>
      </c>
      <c r="U14" s="137"/>
      <c r="V14" s="137"/>
      <c r="W14" s="138" t="s">
        <v>23</v>
      </c>
      <c r="X14" s="137"/>
      <c r="Y14" s="135">
        <v>0.21624532227160403</v>
      </c>
      <c r="Z14" s="136" t="s">
        <v>22</v>
      </c>
      <c r="AA14" s="137">
        <v>4.7715579927716613E-2</v>
      </c>
      <c r="AB14" s="137"/>
      <c r="AC14" s="142">
        <v>1164.7588231592422</v>
      </c>
      <c r="AD14" s="143" t="s">
        <v>22</v>
      </c>
      <c r="AE14" s="144">
        <v>259.33859953814994</v>
      </c>
      <c r="AF14" s="137" t="s">
        <v>28</v>
      </c>
      <c r="AG14" s="1"/>
      <c r="AH14" s="1"/>
      <c r="AI14" s="1"/>
      <c r="AJ14" s="1"/>
      <c r="AK14" s="1"/>
    </row>
    <row r="15" spans="1:37">
      <c r="A15" s="192" t="s">
        <v>29</v>
      </c>
      <c r="B15" s="145" t="s">
        <v>25</v>
      </c>
      <c r="C15" s="146">
        <v>1.2993894891919211</v>
      </c>
      <c r="D15" s="147" t="s">
        <v>22</v>
      </c>
      <c r="E15" s="148">
        <v>0.30958763203784495</v>
      </c>
      <c r="F15" s="148"/>
      <c r="G15" s="146">
        <v>3.3090368160279744</v>
      </c>
      <c r="H15" s="147" t="s">
        <v>22</v>
      </c>
      <c r="I15" s="148">
        <v>0.36202058628216455</v>
      </c>
      <c r="J15" s="148"/>
      <c r="K15" s="146"/>
      <c r="L15" s="149" t="s">
        <v>23</v>
      </c>
      <c r="M15" s="148"/>
      <c r="N15" s="148"/>
      <c r="O15" s="154">
        <v>4.4809286546821432E-2</v>
      </c>
      <c r="P15" s="155" t="s">
        <v>22</v>
      </c>
      <c r="Q15" s="156">
        <v>1.2994090429296027E-2</v>
      </c>
      <c r="R15" s="156"/>
      <c r="S15" s="146"/>
      <c r="T15" s="149" t="s">
        <v>23</v>
      </c>
      <c r="U15" s="148"/>
      <c r="V15" s="148"/>
      <c r="W15" s="149" t="s">
        <v>23</v>
      </c>
      <c r="X15" s="148"/>
      <c r="Y15" s="146">
        <v>0.2549089205530804</v>
      </c>
      <c r="Z15" s="147" t="s">
        <v>22</v>
      </c>
      <c r="AA15" s="148">
        <v>6.4458950207823718E-2</v>
      </c>
      <c r="AB15" s="148"/>
      <c r="AC15" s="150">
        <v>1254.2188223134958</v>
      </c>
      <c r="AD15" s="151" t="s">
        <v>22</v>
      </c>
      <c r="AE15" s="152">
        <v>197.02659732234579</v>
      </c>
      <c r="AF15" s="148"/>
      <c r="AG15" s="1"/>
      <c r="AH15" s="1"/>
      <c r="AI15" s="1"/>
      <c r="AJ15" s="1"/>
      <c r="AK15" s="1"/>
    </row>
    <row r="16" spans="1:37">
      <c r="A16" s="193"/>
      <c r="B16" s="153" t="s">
        <v>26</v>
      </c>
      <c r="C16" s="135">
        <v>1.6273808607067664</v>
      </c>
      <c r="D16" s="136" t="s">
        <v>22</v>
      </c>
      <c r="E16" s="137">
        <v>0.34888634593811868</v>
      </c>
      <c r="F16" s="137"/>
      <c r="G16" s="135">
        <v>4.2121570622000926</v>
      </c>
      <c r="H16" s="136" t="s">
        <v>22</v>
      </c>
      <c r="I16" s="137">
        <v>0.47186726575693438</v>
      </c>
      <c r="J16" s="137" t="s">
        <v>30</v>
      </c>
      <c r="K16" s="135"/>
      <c r="L16" s="138" t="s">
        <v>23</v>
      </c>
      <c r="M16" s="137"/>
      <c r="N16" s="137"/>
      <c r="O16" s="139">
        <v>5.8026511664856686E-2</v>
      </c>
      <c r="P16" s="140" t="s">
        <v>22</v>
      </c>
      <c r="Q16" s="141">
        <v>1.6677958401911833E-2</v>
      </c>
      <c r="R16" s="141" t="s">
        <v>30</v>
      </c>
      <c r="S16" s="135"/>
      <c r="T16" s="138" t="s">
        <v>23</v>
      </c>
      <c r="U16" s="137"/>
      <c r="V16" s="137"/>
      <c r="W16" s="138" t="s">
        <v>23</v>
      </c>
      <c r="X16" s="137"/>
      <c r="Y16" s="135">
        <v>0.24619613554872605</v>
      </c>
      <c r="Z16" s="136" t="s">
        <v>22</v>
      </c>
      <c r="AA16" s="137">
        <v>4.3717253435382825E-2</v>
      </c>
      <c r="AB16" s="137"/>
      <c r="AC16" s="142">
        <v>994.89087282834987</v>
      </c>
      <c r="AD16" s="143" t="s">
        <v>22</v>
      </c>
      <c r="AE16" s="144">
        <v>237.02978887633853</v>
      </c>
      <c r="AF16" s="137" t="s">
        <v>27</v>
      </c>
      <c r="AG16" s="1"/>
      <c r="AH16" s="1"/>
      <c r="AI16" s="1"/>
      <c r="AJ16" s="1"/>
      <c r="AK16" s="1"/>
    </row>
    <row r="17" spans="1:37">
      <c r="A17" s="192" t="s">
        <v>31</v>
      </c>
      <c r="B17" s="145" t="s">
        <v>25</v>
      </c>
      <c r="C17" s="146">
        <v>1.5665833531191455</v>
      </c>
      <c r="D17" s="147" t="s">
        <v>22</v>
      </c>
      <c r="E17" s="148">
        <v>0.29277372285825815</v>
      </c>
      <c r="F17" s="148"/>
      <c r="G17" s="146">
        <v>3.2115835344876147</v>
      </c>
      <c r="H17" s="147" t="s">
        <v>22</v>
      </c>
      <c r="I17" s="148">
        <v>0.79084887077458554</v>
      </c>
      <c r="J17" s="148"/>
      <c r="K17" s="146"/>
      <c r="L17" s="149" t="s">
        <v>23</v>
      </c>
      <c r="M17" s="148"/>
      <c r="N17" s="148"/>
      <c r="O17" s="154">
        <v>5.5591114886791672E-2</v>
      </c>
      <c r="P17" s="155" t="s">
        <v>22</v>
      </c>
      <c r="Q17" s="156">
        <v>1.6016238740566038E-2</v>
      </c>
      <c r="R17" s="156"/>
      <c r="S17" s="146"/>
      <c r="T17" s="149" t="s">
        <v>23</v>
      </c>
      <c r="U17" s="148"/>
      <c r="V17" s="148"/>
      <c r="W17" s="149" t="s">
        <v>23</v>
      </c>
      <c r="X17" s="148"/>
      <c r="Y17" s="146">
        <v>0.27064837515612228</v>
      </c>
      <c r="Z17" s="147" t="s">
        <v>22</v>
      </c>
      <c r="AA17" s="148">
        <v>7.299854169540701E-2</v>
      </c>
      <c r="AB17" s="148"/>
      <c r="AC17" s="150">
        <v>1282.2974796457336</v>
      </c>
      <c r="AD17" s="151" t="s">
        <v>22</v>
      </c>
      <c r="AE17" s="152">
        <v>318.08809856352622</v>
      </c>
      <c r="AF17" s="148"/>
      <c r="AG17" s="1"/>
      <c r="AH17" s="1"/>
      <c r="AI17" s="1"/>
      <c r="AJ17" s="1"/>
      <c r="AK17" s="1"/>
    </row>
    <row r="18" spans="1:37">
      <c r="A18" s="193"/>
      <c r="B18" s="153" t="s">
        <v>26</v>
      </c>
      <c r="C18" s="135">
        <v>1.0588012492985373</v>
      </c>
      <c r="D18" s="136" t="s">
        <v>22</v>
      </c>
      <c r="E18" s="137">
        <v>0.27223969002946036</v>
      </c>
      <c r="F18" s="137" t="s">
        <v>27</v>
      </c>
      <c r="G18" s="135">
        <v>5.1027584167663669</v>
      </c>
      <c r="H18" s="136" t="s">
        <v>22</v>
      </c>
      <c r="I18" s="137">
        <v>1.0426529913199569</v>
      </c>
      <c r="J18" s="137" t="s">
        <v>27</v>
      </c>
      <c r="K18" s="135"/>
      <c r="L18" s="138" t="s">
        <v>23</v>
      </c>
      <c r="M18" s="137"/>
      <c r="N18" s="137"/>
      <c r="O18" s="139">
        <v>4.1658928168216883E-2</v>
      </c>
      <c r="P18" s="140" t="s">
        <v>22</v>
      </c>
      <c r="Q18" s="141">
        <v>9.1770810555100897E-3</v>
      </c>
      <c r="R18" s="141" t="s">
        <v>28</v>
      </c>
      <c r="S18" s="135"/>
      <c r="T18" s="138" t="s">
        <v>23</v>
      </c>
      <c r="U18" s="137"/>
      <c r="V18" s="137"/>
      <c r="W18" s="138" t="s">
        <v>23</v>
      </c>
      <c r="X18" s="137"/>
      <c r="Y18" s="135">
        <v>0.25384983758656254</v>
      </c>
      <c r="Z18" s="136" t="s">
        <v>22</v>
      </c>
      <c r="AA18" s="137">
        <v>5.7251660972047223E-2</v>
      </c>
      <c r="AB18" s="137"/>
      <c r="AC18" s="142">
        <v>918.14493347086284</v>
      </c>
      <c r="AD18" s="143" t="s">
        <v>22</v>
      </c>
      <c r="AE18" s="144">
        <v>150.28571048992504</v>
      </c>
      <c r="AF18" s="137" t="s">
        <v>28</v>
      </c>
      <c r="AG18" s="1"/>
      <c r="AH18" s="1"/>
      <c r="AI18" s="1"/>
      <c r="AJ18" s="1"/>
      <c r="AK18" s="1"/>
    </row>
    <row r="19" spans="1:37">
      <c r="A19" s="192" t="s">
        <v>32</v>
      </c>
      <c r="B19" s="145" t="s">
        <v>25</v>
      </c>
      <c r="C19" s="146">
        <v>1.129628384878453</v>
      </c>
      <c r="D19" s="147" t="s">
        <v>22</v>
      </c>
      <c r="E19" s="148">
        <v>0.15037718763275751</v>
      </c>
      <c r="F19" s="148"/>
      <c r="G19" s="146">
        <v>2.3359103417388045</v>
      </c>
      <c r="H19" s="147" t="s">
        <v>22</v>
      </c>
      <c r="I19" s="148">
        <v>0.28424774334149222</v>
      </c>
      <c r="J19" s="148"/>
      <c r="K19" s="146"/>
      <c r="L19" s="149" t="s">
        <v>23</v>
      </c>
      <c r="M19" s="148"/>
      <c r="N19" s="148"/>
      <c r="O19" s="154">
        <v>6.2739632612156149E-2</v>
      </c>
      <c r="P19" s="155" t="s">
        <v>22</v>
      </c>
      <c r="Q19" s="156">
        <v>1.4636418872073769E-2</v>
      </c>
      <c r="R19" s="156"/>
      <c r="S19" s="146"/>
      <c r="T19" s="149" t="s">
        <v>23</v>
      </c>
      <c r="U19" s="148"/>
      <c r="V19" s="148"/>
      <c r="W19" s="149" t="s">
        <v>23</v>
      </c>
      <c r="X19" s="148"/>
      <c r="Y19" s="146">
        <v>0.32810819443035932</v>
      </c>
      <c r="Z19" s="147" t="s">
        <v>22</v>
      </c>
      <c r="AA19" s="148">
        <v>5.7782826218829214E-2</v>
      </c>
      <c r="AB19" s="148"/>
      <c r="AC19" s="150">
        <v>1080.9485650768438</v>
      </c>
      <c r="AD19" s="151" t="s">
        <v>22</v>
      </c>
      <c r="AE19" s="152">
        <v>236.01718348513791</v>
      </c>
      <c r="AF19" s="148"/>
      <c r="AG19" s="1"/>
      <c r="AH19" s="1"/>
      <c r="AI19" s="1"/>
      <c r="AJ19" s="1"/>
      <c r="AK19" s="1"/>
    </row>
    <row r="20" spans="1:37">
      <c r="A20" s="193"/>
      <c r="B20" s="153" t="s">
        <v>26</v>
      </c>
      <c r="C20" s="135">
        <v>0.966483769417114</v>
      </c>
      <c r="D20" s="136" t="s">
        <v>22</v>
      </c>
      <c r="E20" s="137">
        <v>0.18827135210199905</v>
      </c>
      <c r="F20" s="137" t="s">
        <v>28</v>
      </c>
      <c r="G20" s="135">
        <v>3.9376106176084575</v>
      </c>
      <c r="H20" s="136" t="s">
        <v>22</v>
      </c>
      <c r="I20" s="137">
        <v>0.90395643536920167</v>
      </c>
      <c r="J20" s="137" t="s">
        <v>27</v>
      </c>
      <c r="K20" s="135"/>
      <c r="L20" s="138" t="s">
        <v>23</v>
      </c>
      <c r="M20" s="137"/>
      <c r="N20" s="137"/>
      <c r="O20" s="139">
        <v>3.9430563843486623E-2</v>
      </c>
      <c r="P20" s="140" t="s">
        <v>22</v>
      </c>
      <c r="Q20" s="141">
        <v>8.512171339280861E-3</v>
      </c>
      <c r="R20" s="141" t="s">
        <v>30</v>
      </c>
      <c r="S20" s="135"/>
      <c r="T20" s="138" t="s">
        <v>23</v>
      </c>
      <c r="U20" s="137"/>
      <c r="V20" s="137"/>
      <c r="W20" s="138" t="s">
        <v>23</v>
      </c>
      <c r="X20" s="137"/>
      <c r="Y20" s="135">
        <v>0.27146858892325371</v>
      </c>
      <c r="Z20" s="136" t="s">
        <v>22</v>
      </c>
      <c r="AA20" s="137">
        <v>6.3903289013162251E-2</v>
      </c>
      <c r="AB20" s="137" t="s">
        <v>28</v>
      </c>
      <c r="AC20" s="142">
        <v>918.89183036879058</v>
      </c>
      <c r="AD20" s="143" t="s">
        <v>22</v>
      </c>
      <c r="AE20" s="144">
        <v>170.72063834066731</v>
      </c>
      <c r="AF20" s="137" t="s">
        <v>28</v>
      </c>
      <c r="AG20" s="1"/>
      <c r="AH20" s="1"/>
      <c r="AI20" s="1"/>
      <c r="AJ20" s="1"/>
      <c r="AK20" s="1"/>
    </row>
    <row r="21" spans="1:37">
      <c r="A21" s="192" t="s">
        <v>33</v>
      </c>
      <c r="B21" s="145" t="s">
        <v>25</v>
      </c>
      <c r="C21" s="146">
        <v>0.91217854503795093</v>
      </c>
      <c r="D21" s="147" t="s">
        <v>22</v>
      </c>
      <c r="E21" s="148">
        <v>0.14409094136494546</v>
      </c>
      <c r="F21" s="148"/>
      <c r="G21" s="146">
        <v>2.8034823148223129</v>
      </c>
      <c r="H21" s="147" t="s">
        <v>22</v>
      </c>
      <c r="I21" s="148">
        <v>0.74847777313508834</v>
      </c>
      <c r="J21" s="148"/>
      <c r="K21" s="146"/>
      <c r="L21" s="149" t="s">
        <v>23</v>
      </c>
      <c r="M21" s="148"/>
      <c r="N21" s="148"/>
      <c r="O21" s="154">
        <v>6.3177629914962743E-2</v>
      </c>
      <c r="P21" s="155" t="s">
        <v>22</v>
      </c>
      <c r="Q21" s="156">
        <v>1.2132732793298743E-2</v>
      </c>
      <c r="R21" s="156"/>
      <c r="S21" s="146"/>
      <c r="T21" s="149" t="s">
        <v>23</v>
      </c>
      <c r="U21" s="148"/>
      <c r="V21" s="148"/>
      <c r="W21" s="149" t="s">
        <v>23</v>
      </c>
      <c r="X21" s="148"/>
      <c r="Y21" s="146">
        <v>0.32641316559392902</v>
      </c>
      <c r="Z21" s="147" t="s">
        <v>22</v>
      </c>
      <c r="AA21" s="148">
        <v>5.5172455066314921E-2</v>
      </c>
      <c r="AB21" s="148"/>
      <c r="AC21" s="150">
        <v>1293.460845421662</v>
      </c>
      <c r="AD21" s="151" t="s">
        <v>22</v>
      </c>
      <c r="AE21" s="152">
        <v>365.51042782432546</v>
      </c>
      <c r="AF21" s="148"/>
      <c r="AG21" s="1"/>
      <c r="AH21" s="1"/>
      <c r="AI21" s="1"/>
      <c r="AJ21" s="1"/>
      <c r="AK21" s="1"/>
    </row>
    <row r="22" spans="1:37">
      <c r="A22" s="195"/>
      <c r="B22" s="157" t="s">
        <v>26</v>
      </c>
      <c r="C22" s="158">
        <v>0.68398368657934461</v>
      </c>
      <c r="D22" s="159" t="s">
        <v>22</v>
      </c>
      <c r="E22" s="160">
        <v>0.18206375333070302</v>
      </c>
      <c r="F22" s="160" t="s">
        <v>27</v>
      </c>
      <c r="G22" s="158">
        <v>2.375957283591013</v>
      </c>
      <c r="H22" s="159" t="s">
        <v>22</v>
      </c>
      <c r="I22" s="160">
        <v>0.12330036154131578</v>
      </c>
      <c r="J22" s="160"/>
      <c r="K22" s="158"/>
      <c r="L22" s="161" t="s">
        <v>23</v>
      </c>
      <c r="M22" s="160"/>
      <c r="N22" s="160"/>
      <c r="O22" s="162">
        <v>2.6073128408808106E-2</v>
      </c>
      <c r="P22" s="163" t="s">
        <v>22</v>
      </c>
      <c r="Q22" s="164">
        <v>7.17454286289935E-3</v>
      </c>
      <c r="R22" s="164" t="s">
        <v>30</v>
      </c>
      <c r="S22" s="158"/>
      <c r="T22" s="161" t="s">
        <v>23</v>
      </c>
      <c r="U22" s="160"/>
      <c r="V22" s="160"/>
      <c r="W22" s="161" t="s">
        <v>23</v>
      </c>
      <c r="X22" s="160"/>
      <c r="Y22" s="158">
        <v>0.31777543926099078</v>
      </c>
      <c r="Z22" s="159" t="s">
        <v>22</v>
      </c>
      <c r="AA22" s="160">
        <v>7.549789735221063E-2</v>
      </c>
      <c r="AB22" s="160"/>
      <c r="AC22" s="165">
        <v>1331.2554138668431</v>
      </c>
      <c r="AD22" s="166" t="s">
        <v>22</v>
      </c>
      <c r="AE22" s="167">
        <v>288.68207065346616</v>
      </c>
      <c r="AF22" s="160"/>
      <c r="AG22" s="1"/>
      <c r="AH22" s="1"/>
      <c r="AI22" s="1"/>
      <c r="AJ22" s="1"/>
      <c r="AK22" s="1"/>
    </row>
    <row r="23" spans="1:37" ht="17" thickBot="1">
      <c r="A23" s="196"/>
      <c r="B23" s="168"/>
      <c r="C23" s="169"/>
      <c r="D23" s="170"/>
      <c r="E23" s="171"/>
      <c r="F23" s="171"/>
      <c r="G23" s="169"/>
      <c r="H23" s="170"/>
      <c r="I23" s="171"/>
      <c r="J23" s="171"/>
      <c r="K23" s="169"/>
      <c r="L23" s="172"/>
      <c r="M23" s="171"/>
      <c r="N23" s="171"/>
      <c r="O23" s="173"/>
      <c r="P23" s="174"/>
      <c r="Q23" s="175"/>
      <c r="R23" s="175"/>
      <c r="S23" s="169"/>
      <c r="T23" s="172"/>
      <c r="U23" s="171"/>
      <c r="V23" s="171"/>
      <c r="W23" s="172"/>
      <c r="X23" s="171"/>
      <c r="Y23" s="169"/>
      <c r="Z23" s="170"/>
      <c r="AA23" s="171"/>
      <c r="AB23" s="171"/>
      <c r="AC23" s="176"/>
      <c r="AD23" s="177"/>
      <c r="AE23" s="178"/>
      <c r="AF23" s="171"/>
      <c r="AG23" s="1"/>
      <c r="AH23" s="1"/>
      <c r="AI23" s="1"/>
      <c r="AJ23" s="1"/>
      <c r="AK23" s="1"/>
    </row>
    <row r="24" spans="1:37" ht="17" thickBo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79"/>
      <c r="S24" s="1"/>
      <c r="T24" s="1"/>
      <c r="U24" s="1"/>
      <c r="V24" s="180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</row>
    <row r="25" spans="1:37" ht="17" thickBot="1">
      <c r="A25" s="131" t="s">
        <v>10</v>
      </c>
      <c r="B25" s="132" t="s">
        <v>11</v>
      </c>
      <c r="C25" s="198" t="s">
        <v>34</v>
      </c>
      <c r="D25" s="199"/>
      <c r="E25" s="199"/>
      <c r="F25" s="181"/>
      <c r="G25" s="199" t="s">
        <v>35</v>
      </c>
      <c r="H25" s="199"/>
      <c r="I25" s="199"/>
      <c r="J25" s="181"/>
      <c r="K25" s="199" t="s">
        <v>36</v>
      </c>
      <c r="L25" s="199"/>
      <c r="M25" s="199"/>
      <c r="N25" s="181"/>
      <c r="O25" s="199" t="s">
        <v>37</v>
      </c>
      <c r="P25" s="199"/>
      <c r="Q25" s="199"/>
      <c r="R25" s="182"/>
      <c r="S25" s="200"/>
      <c r="T25" s="200"/>
      <c r="U25" s="200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</row>
    <row r="26" spans="1:37">
      <c r="A26" s="133" t="s">
        <v>20</v>
      </c>
      <c r="B26" s="183"/>
      <c r="C26" s="142">
        <v>65.66771327770266</v>
      </c>
      <c r="D26" s="143" t="s">
        <v>22</v>
      </c>
      <c r="E26" s="144">
        <v>11.483998941106206</v>
      </c>
      <c r="F26" s="144"/>
      <c r="G26" s="142"/>
      <c r="H26" s="184" t="s">
        <v>23</v>
      </c>
      <c r="I26" s="144"/>
      <c r="J26" s="144"/>
      <c r="K26" s="142">
        <v>7.4142129818271876</v>
      </c>
      <c r="L26" s="143" t="s">
        <v>22</v>
      </c>
      <c r="M26" s="144">
        <v>1.964254934648336</v>
      </c>
      <c r="N26" s="144"/>
      <c r="O26" s="142">
        <v>11.253054737994606</v>
      </c>
      <c r="P26" s="143" t="s">
        <v>22</v>
      </c>
      <c r="Q26" s="144">
        <v>3.198155559353383</v>
      </c>
      <c r="R26" s="185"/>
      <c r="S26" s="165"/>
      <c r="T26" s="166"/>
      <c r="U26" s="167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</row>
    <row r="27" spans="1:37">
      <c r="A27" s="192" t="s">
        <v>24</v>
      </c>
      <c r="B27" s="145" t="s">
        <v>25</v>
      </c>
      <c r="C27" s="150">
        <v>107.2459562206913</v>
      </c>
      <c r="D27" s="151" t="s">
        <v>22</v>
      </c>
      <c r="E27" s="152">
        <v>15.422360603486096</v>
      </c>
      <c r="F27" s="152"/>
      <c r="G27" s="150"/>
      <c r="H27" s="186" t="s">
        <v>23</v>
      </c>
      <c r="I27" s="152"/>
      <c r="J27" s="152"/>
      <c r="K27" s="150">
        <v>14.13555473702697</v>
      </c>
      <c r="L27" s="151" t="s">
        <v>22</v>
      </c>
      <c r="M27" s="152">
        <v>3.6452357652774907</v>
      </c>
      <c r="N27" s="152"/>
      <c r="O27" s="150">
        <v>13.97573267801706</v>
      </c>
      <c r="P27" s="151" t="s">
        <v>22</v>
      </c>
      <c r="Q27" s="152">
        <v>3.8346251508276454</v>
      </c>
      <c r="R27" s="152"/>
      <c r="S27" s="165"/>
      <c r="T27" s="166"/>
      <c r="U27" s="167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</row>
    <row r="28" spans="1:37">
      <c r="A28" s="193"/>
      <c r="B28" s="153" t="s">
        <v>26</v>
      </c>
      <c r="C28" s="142">
        <v>93.054241859174482</v>
      </c>
      <c r="D28" s="143" t="s">
        <v>22</v>
      </c>
      <c r="E28" s="144">
        <v>11.337851645932073</v>
      </c>
      <c r="F28" s="144"/>
      <c r="G28" s="142"/>
      <c r="H28" s="184" t="s">
        <v>23</v>
      </c>
      <c r="I28" s="144"/>
      <c r="J28" s="144"/>
      <c r="K28" s="142">
        <v>15.798355367170251</v>
      </c>
      <c r="L28" s="143" t="s">
        <v>22</v>
      </c>
      <c r="M28" s="144">
        <v>3.4024676594916108</v>
      </c>
      <c r="N28" s="144"/>
      <c r="O28" s="142">
        <v>10.792272783579923</v>
      </c>
      <c r="P28" s="143" t="s">
        <v>22</v>
      </c>
      <c r="Q28" s="144">
        <v>2.6676593410400717</v>
      </c>
      <c r="R28" s="144" t="s">
        <v>27</v>
      </c>
      <c r="S28" s="165"/>
      <c r="T28" s="166"/>
      <c r="U28" s="167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</row>
    <row r="29" spans="1:37">
      <c r="A29" s="192" t="s">
        <v>29</v>
      </c>
      <c r="B29" s="145" t="s">
        <v>25</v>
      </c>
      <c r="C29" s="150">
        <v>167.17644309466792</v>
      </c>
      <c r="D29" s="151" t="s">
        <v>22</v>
      </c>
      <c r="E29" s="152">
        <v>18.516529365051763</v>
      </c>
      <c r="F29" s="152"/>
      <c r="G29" s="150"/>
      <c r="H29" s="186" t="s">
        <v>23</v>
      </c>
      <c r="I29" s="152"/>
      <c r="J29" s="152"/>
      <c r="K29" s="150">
        <v>85.995895453364668</v>
      </c>
      <c r="L29" s="151" t="s">
        <v>22</v>
      </c>
      <c r="M29" s="152">
        <v>16.824926250618269</v>
      </c>
      <c r="N29" s="152"/>
      <c r="O29" s="150">
        <v>17.544862909433579</v>
      </c>
      <c r="P29" s="151" t="s">
        <v>22</v>
      </c>
      <c r="Q29" s="152">
        <v>4.5736749162169987</v>
      </c>
      <c r="R29" s="152"/>
      <c r="S29" s="165"/>
      <c r="T29" s="166"/>
      <c r="U29" s="167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</row>
    <row r="30" spans="1:37">
      <c r="A30" s="193"/>
      <c r="B30" s="153" t="s">
        <v>26</v>
      </c>
      <c r="C30" s="142">
        <v>127.92716787193868</v>
      </c>
      <c r="D30" s="143" t="s">
        <v>22</v>
      </c>
      <c r="E30" s="144">
        <v>14.576245401447837</v>
      </c>
      <c r="F30" s="144" t="s">
        <v>27</v>
      </c>
      <c r="G30" s="142"/>
      <c r="H30" s="184" t="s">
        <v>23</v>
      </c>
      <c r="I30" s="144"/>
      <c r="J30" s="144"/>
      <c r="K30" s="142">
        <v>43.966877947034824</v>
      </c>
      <c r="L30" s="143" t="s">
        <v>22</v>
      </c>
      <c r="M30" s="144">
        <v>14.172302632802106</v>
      </c>
      <c r="N30" s="144" t="s">
        <v>30</v>
      </c>
      <c r="O30" s="142">
        <v>13.730580904393907</v>
      </c>
      <c r="P30" s="143" t="s">
        <v>22</v>
      </c>
      <c r="Q30" s="144">
        <v>2.7839525775018323</v>
      </c>
      <c r="R30" s="144"/>
      <c r="S30" s="165"/>
      <c r="T30" s="166"/>
      <c r="U30" s="167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</row>
    <row r="31" spans="1:37">
      <c r="A31" s="192" t="s">
        <v>31</v>
      </c>
      <c r="B31" s="145" t="s">
        <v>25</v>
      </c>
      <c r="C31" s="150">
        <v>114.2480432681896</v>
      </c>
      <c r="D31" s="151" t="s">
        <v>22</v>
      </c>
      <c r="E31" s="152">
        <v>20.98339340065656</v>
      </c>
      <c r="F31" s="152"/>
      <c r="G31" s="150">
        <v>65.595517653736209</v>
      </c>
      <c r="H31" s="151" t="s">
        <v>22</v>
      </c>
      <c r="I31" s="152">
        <v>6.0145000793116576</v>
      </c>
      <c r="J31" s="152"/>
      <c r="K31" s="150">
        <v>184.30289976633998</v>
      </c>
      <c r="L31" s="151" t="s">
        <v>22</v>
      </c>
      <c r="M31" s="152">
        <v>45.310965692593783</v>
      </c>
      <c r="N31" s="152"/>
      <c r="O31" s="150">
        <v>16.112052687184789</v>
      </c>
      <c r="P31" s="151" t="s">
        <v>22</v>
      </c>
      <c r="Q31" s="152">
        <v>2.9891886027152115</v>
      </c>
      <c r="R31" s="152"/>
      <c r="S31" s="165"/>
      <c r="T31" s="166"/>
      <c r="U31" s="167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</row>
    <row r="32" spans="1:37">
      <c r="A32" s="193"/>
      <c r="B32" s="153" t="s">
        <v>26</v>
      </c>
      <c r="C32" s="142">
        <v>79.476033009373097</v>
      </c>
      <c r="D32" s="143" t="s">
        <v>22</v>
      </c>
      <c r="E32" s="144">
        <v>12.248293384084393</v>
      </c>
      <c r="F32" s="144" t="s">
        <v>30</v>
      </c>
      <c r="G32" s="142">
        <v>56.929584319706088</v>
      </c>
      <c r="H32" s="143" t="s">
        <v>22</v>
      </c>
      <c r="I32" s="144">
        <v>5.2524110006907527</v>
      </c>
      <c r="J32" s="144"/>
      <c r="K32" s="142">
        <v>79.376390685811344</v>
      </c>
      <c r="L32" s="143" t="s">
        <v>22</v>
      </c>
      <c r="M32" s="144">
        <v>21.663354988997426</v>
      </c>
      <c r="N32" s="144" t="s">
        <v>30</v>
      </c>
      <c r="O32" s="142">
        <v>5.9990846694448443</v>
      </c>
      <c r="P32" s="143" t="s">
        <v>22</v>
      </c>
      <c r="Q32" s="144">
        <v>1.0457018632983552</v>
      </c>
      <c r="R32" s="144" t="s">
        <v>27</v>
      </c>
      <c r="S32" s="165"/>
      <c r="T32" s="166"/>
      <c r="U32" s="167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</row>
    <row r="33" spans="1:37">
      <c r="A33" s="192" t="s">
        <v>32</v>
      </c>
      <c r="B33" s="145" t="s">
        <v>25</v>
      </c>
      <c r="C33" s="150">
        <v>112.09710773342204</v>
      </c>
      <c r="D33" s="151" t="s">
        <v>22</v>
      </c>
      <c r="E33" s="152">
        <v>12.324642718490047</v>
      </c>
      <c r="F33" s="152"/>
      <c r="G33" s="150">
        <v>75.082837816322467</v>
      </c>
      <c r="H33" s="151" t="s">
        <v>22</v>
      </c>
      <c r="I33" s="152">
        <v>17.314643179373583</v>
      </c>
      <c r="J33" s="152"/>
      <c r="K33" s="150">
        <v>166.50423801345838</v>
      </c>
      <c r="L33" s="151" t="s">
        <v>22</v>
      </c>
      <c r="M33" s="152">
        <v>35.291128727750653</v>
      </c>
      <c r="N33" s="152"/>
      <c r="O33" s="150">
        <v>13.753837100434163</v>
      </c>
      <c r="P33" s="151" t="s">
        <v>22</v>
      </c>
      <c r="Q33" s="152">
        <v>2.9042254415314344</v>
      </c>
      <c r="R33" s="152"/>
      <c r="S33" s="165"/>
      <c r="T33" s="166"/>
      <c r="U33" s="167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</row>
    <row r="34" spans="1:37">
      <c r="A34" s="193"/>
      <c r="B34" s="153" t="s">
        <v>26</v>
      </c>
      <c r="C34" s="142">
        <v>60.552360366879725</v>
      </c>
      <c r="D34" s="143" t="s">
        <v>22</v>
      </c>
      <c r="E34" s="144">
        <v>5.004582716415654</v>
      </c>
      <c r="F34" s="144" t="s">
        <v>30</v>
      </c>
      <c r="G34" s="142">
        <v>84.453475008700011</v>
      </c>
      <c r="H34" s="143" t="s">
        <v>22</v>
      </c>
      <c r="I34" s="144">
        <v>8.5341823464335782</v>
      </c>
      <c r="J34" s="144"/>
      <c r="K34" s="142">
        <v>51.984215437136868</v>
      </c>
      <c r="L34" s="143" t="s">
        <v>22</v>
      </c>
      <c r="M34" s="144">
        <v>9.868322980386294</v>
      </c>
      <c r="N34" s="144" t="s">
        <v>30</v>
      </c>
      <c r="O34" s="142"/>
      <c r="P34" s="184" t="s">
        <v>23</v>
      </c>
      <c r="Q34" s="144"/>
      <c r="R34" s="144"/>
      <c r="S34" s="165"/>
      <c r="T34" s="166"/>
      <c r="U34" s="167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</row>
    <row r="35" spans="1:37">
      <c r="A35" s="192" t="s">
        <v>33</v>
      </c>
      <c r="B35" s="145" t="s">
        <v>25</v>
      </c>
      <c r="C35" s="150">
        <v>67.073562336861954</v>
      </c>
      <c r="D35" s="151" t="s">
        <v>22</v>
      </c>
      <c r="E35" s="152">
        <v>7.7858450849559322</v>
      </c>
      <c r="F35" s="152"/>
      <c r="G35" s="150">
        <v>183.61236610106312</v>
      </c>
      <c r="H35" s="151" t="s">
        <v>22</v>
      </c>
      <c r="I35" s="152">
        <v>16.079180324394144</v>
      </c>
      <c r="J35" s="152"/>
      <c r="K35" s="150">
        <v>51.684108119519273</v>
      </c>
      <c r="L35" s="151" t="s">
        <v>22</v>
      </c>
      <c r="M35" s="152">
        <v>10.702975837420627</v>
      </c>
      <c r="N35" s="152"/>
      <c r="O35" s="150"/>
      <c r="P35" s="186" t="s">
        <v>23</v>
      </c>
      <c r="Q35" s="152"/>
      <c r="R35" s="152"/>
      <c r="S35" s="165"/>
      <c r="T35" s="166"/>
      <c r="U35" s="167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</row>
    <row r="36" spans="1:37" ht="17" thickBot="1">
      <c r="A36" s="196"/>
      <c r="B36" s="187" t="s">
        <v>26</v>
      </c>
      <c r="C36" s="176">
        <v>64.857884651168177</v>
      </c>
      <c r="D36" s="177" t="s">
        <v>22</v>
      </c>
      <c r="E36" s="178">
        <v>8.1211592966982789</v>
      </c>
      <c r="F36" s="178"/>
      <c r="G36" s="176">
        <v>153.98327113588863</v>
      </c>
      <c r="H36" s="177" t="s">
        <v>22</v>
      </c>
      <c r="I36" s="178">
        <v>10.829819271250367</v>
      </c>
      <c r="J36" s="178" t="s">
        <v>28</v>
      </c>
      <c r="K36" s="176">
        <v>40.77019189107682</v>
      </c>
      <c r="L36" s="177" t="s">
        <v>22</v>
      </c>
      <c r="M36" s="178">
        <v>8.4673123242530384</v>
      </c>
      <c r="N36" s="178"/>
      <c r="O36" s="176"/>
      <c r="P36" s="188" t="s">
        <v>23</v>
      </c>
      <c r="Q36" s="178"/>
      <c r="R36" s="178"/>
      <c r="S36" s="165"/>
      <c r="T36" s="166"/>
      <c r="U36" s="167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</row>
    <row r="37" spans="1:37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</row>
    <row r="38" spans="1:37">
      <c r="A38" s="189"/>
      <c r="B38" s="189"/>
      <c r="C38" s="200"/>
      <c r="D38" s="200"/>
      <c r="E38" s="200"/>
      <c r="F38" s="189"/>
      <c r="G38" s="201"/>
      <c r="H38" s="201"/>
      <c r="I38" s="201"/>
      <c r="J38" s="190"/>
      <c r="K38" s="201"/>
      <c r="L38" s="201"/>
      <c r="M38" s="201"/>
      <c r="N38" s="190"/>
      <c r="O38" s="200"/>
      <c r="P38" s="200"/>
      <c r="Q38" s="200"/>
      <c r="R38" s="189"/>
      <c r="S38" s="200"/>
      <c r="T38" s="200"/>
      <c r="U38" s="200"/>
      <c r="V38" s="189"/>
      <c r="W38" s="189"/>
      <c r="X38" s="189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</row>
    <row r="39" spans="1:37">
      <c r="A39" s="191"/>
      <c r="B39" s="1"/>
      <c r="C39" s="165"/>
      <c r="D39" s="166"/>
      <c r="E39" s="167"/>
      <c r="F39" s="167"/>
      <c r="G39" s="165"/>
      <c r="H39" s="166"/>
      <c r="I39" s="167"/>
      <c r="J39" s="167"/>
      <c r="K39" s="165"/>
      <c r="L39" s="166"/>
      <c r="M39" s="167"/>
      <c r="N39" s="167"/>
      <c r="O39" s="158"/>
      <c r="P39" s="161"/>
      <c r="Q39" s="160"/>
      <c r="R39" s="160"/>
      <c r="S39" s="158"/>
      <c r="T39" s="161"/>
      <c r="U39" s="160"/>
      <c r="V39" s="160"/>
      <c r="W39" s="160"/>
      <c r="X39" s="160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</row>
  </sheetData>
  <mergeCells count="27">
    <mergeCell ref="G38:I38"/>
    <mergeCell ref="A29:A30"/>
    <mergeCell ref="A31:A32"/>
    <mergeCell ref="A33:A34"/>
    <mergeCell ref="A35:A36"/>
    <mergeCell ref="C38:E38"/>
    <mergeCell ref="O25:Q25"/>
    <mergeCell ref="S25:U25"/>
    <mergeCell ref="K38:M38"/>
    <mergeCell ref="O38:Q38"/>
    <mergeCell ref="S38:U38"/>
    <mergeCell ref="A27:A28"/>
    <mergeCell ref="AC11:AE11"/>
    <mergeCell ref="A13:A14"/>
    <mergeCell ref="A15:A16"/>
    <mergeCell ref="A17:A18"/>
    <mergeCell ref="A19:A20"/>
    <mergeCell ref="A21:A23"/>
    <mergeCell ref="C11:E11"/>
    <mergeCell ref="G11:I11"/>
    <mergeCell ref="K11:M11"/>
    <mergeCell ref="O11:Q11"/>
    <mergeCell ref="S11:U11"/>
    <mergeCell ref="Y11:AA11"/>
    <mergeCell ref="C25:E25"/>
    <mergeCell ref="G25:I25"/>
    <mergeCell ref="K25:M2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1E99BD-C2AD-DD4B-8A49-1254842592F2}">
  <dimension ref="A1:BJ119"/>
  <sheetViews>
    <sheetView tabSelected="1" topLeftCell="A92" workbookViewId="0">
      <selection activeCell="A130" sqref="A130"/>
    </sheetView>
  </sheetViews>
  <sheetFormatPr baseColWidth="10" defaultRowHeight="16"/>
  <cols>
    <col min="1" max="1" width="28.5" customWidth="1"/>
  </cols>
  <sheetData>
    <row r="1" spans="1:6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2"/>
      <c r="AE1" s="2"/>
      <c r="AF1" s="2"/>
      <c r="AG1" s="2"/>
      <c r="AH1" s="3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</row>
    <row r="2" spans="1:62">
      <c r="A2" s="4" t="s">
        <v>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2"/>
      <c r="AE2" s="2"/>
      <c r="AF2" s="2"/>
      <c r="AG2" s="2"/>
      <c r="AH2" s="3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</row>
    <row r="3" spans="1:62">
      <c r="A3" s="4" t="s">
        <v>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6" t="s">
        <v>2</v>
      </c>
      <c r="X3" s="5"/>
      <c r="Y3" s="5"/>
      <c r="Z3" s="5"/>
      <c r="AA3" s="5"/>
      <c r="AB3" s="5"/>
      <c r="AC3" s="5"/>
      <c r="AD3" s="2"/>
      <c r="AE3" s="2"/>
      <c r="AF3" s="2"/>
      <c r="AG3" s="2"/>
      <c r="AH3" s="3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</row>
    <row r="4" spans="1:62">
      <c r="A4" s="6" t="s">
        <v>3</v>
      </c>
      <c r="B4" s="1"/>
      <c r="C4" s="1"/>
      <c r="D4" s="1"/>
      <c r="E4" s="1"/>
      <c r="F4" s="1"/>
      <c r="G4" s="1"/>
      <c r="H4" s="1"/>
      <c r="I4" s="6"/>
      <c r="J4" s="1"/>
      <c r="K4" s="1"/>
      <c r="L4" s="6"/>
      <c r="M4" s="6"/>
      <c r="N4" s="6" t="s">
        <v>4</v>
      </c>
      <c r="O4" s="6"/>
      <c r="P4" s="6"/>
      <c r="Q4" s="6"/>
      <c r="R4" s="6"/>
      <c r="S4" s="6"/>
      <c r="T4" s="6"/>
      <c r="U4" s="6"/>
      <c r="V4" s="6"/>
      <c r="W4" s="1" t="s">
        <v>5</v>
      </c>
      <c r="X4" s="6"/>
      <c r="Y4" s="6"/>
      <c r="Z4" s="1"/>
      <c r="AA4" s="6"/>
      <c r="AB4" s="1"/>
      <c r="AC4" s="1"/>
      <c r="AD4" s="2"/>
      <c r="AE4" s="2"/>
      <c r="AF4" s="2"/>
      <c r="AG4" s="2"/>
      <c r="AH4" s="3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</row>
    <row r="5" spans="1:62">
      <c r="A5" s="6"/>
      <c r="B5" s="1"/>
      <c r="C5" s="1"/>
      <c r="D5" s="1"/>
      <c r="E5" s="1"/>
      <c r="F5" s="1"/>
      <c r="G5" s="1"/>
      <c r="H5" s="1"/>
      <c r="I5" s="6"/>
      <c r="J5" s="1"/>
      <c r="K5" s="1"/>
      <c r="L5" s="6"/>
      <c r="M5" s="6"/>
      <c r="N5" s="6" t="s">
        <v>38</v>
      </c>
      <c r="O5" s="6"/>
      <c r="P5" s="6"/>
      <c r="Q5" s="6"/>
      <c r="R5" s="6"/>
      <c r="S5" s="6"/>
      <c r="T5" s="6"/>
      <c r="U5" s="6"/>
      <c r="V5" s="6"/>
      <c r="W5" s="7" t="s">
        <v>7</v>
      </c>
      <c r="X5" s="6"/>
      <c r="Y5" s="1"/>
      <c r="Z5" s="1"/>
      <c r="AA5" s="1"/>
      <c r="AB5" s="1"/>
      <c r="AC5" s="1"/>
      <c r="AD5" s="2"/>
      <c r="AE5" s="2"/>
      <c r="AF5" s="2"/>
      <c r="AG5" s="2"/>
      <c r="AH5" s="3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</row>
    <row r="6" spans="1:62">
      <c r="A6" s="1"/>
      <c r="B6" s="1"/>
      <c r="C6" s="1"/>
      <c r="D6" s="1"/>
      <c r="E6" s="1"/>
      <c r="F6" s="1"/>
      <c r="G6" s="1"/>
      <c r="H6" s="1"/>
      <c r="I6" s="6"/>
      <c r="J6" s="1"/>
      <c r="K6" s="1"/>
      <c r="L6" s="6"/>
      <c r="M6" s="6"/>
      <c r="N6" s="6" t="s">
        <v>8</v>
      </c>
      <c r="O6" s="6"/>
      <c r="P6" s="6"/>
      <c r="Q6" s="6"/>
      <c r="R6" s="6"/>
      <c r="S6" s="6"/>
      <c r="T6" s="6"/>
      <c r="U6" s="6"/>
      <c r="V6" s="6"/>
      <c r="W6" s="8"/>
      <c r="X6" s="6"/>
      <c r="Y6" s="7"/>
      <c r="Z6" s="1"/>
      <c r="AA6" s="7"/>
      <c r="AB6" s="1"/>
      <c r="AC6" s="1"/>
      <c r="AD6" s="2"/>
      <c r="AE6" s="2"/>
      <c r="AF6" s="2"/>
      <c r="AG6" s="2"/>
      <c r="AH6" s="3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</row>
    <row r="7" spans="1:62">
      <c r="A7" s="7"/>
      <c r="B7" s="1"/>
      <c r="C7" s="1"/>
      <c r="D7" s="1"/>
      <c r="E7" s="1"/>
      <c r="F7" s="1"/>
      <c r="G7" s="1"/>
      <c r="H7" s="1"/>
      <c r="I7" s="6"/>
      <c r="J7" s="1"/>
      <c r="K7" s="1"/>
      <c r="L7" s="6"/>
      <c r="M7" s="6"/>
      <c r="N7" s="6" t="s">
        <v>9</v>
      </c>
      <c r="O7" s="6"/>
      <c r="P7" s="6"/>
      <c r="Q7" s="6"/>
      <c r="R7" s="6"/>
      <c r="S7" s="6"/>
      <c r="T7" s="6"/>
      <c r="U7" s="6"/>
      <c r="V7" s="6"/>
      <c r="W7" s="6"/>
      <c r="X7" s="6"/>
      <c r="Y7" s="8"/>
      <c r="Z7" s="1"/>
      <c r="AA7" s="8"/>
      <c r="AB7" s="1"/>
      <c r="AC7" s="1"/>
      <c r="AD7" s="2"/>
      <c r="AE7" s="2"/>
      <c r="AF7" s="2"/>
      <c r="AG7" s="2"/>
      <c r="AH7" s="3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</row>
    <row r="8" spans="1:62">
      <c r="A8" s="9" t="s">
        <v>39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2"/>
      <c r="AE8" s="2"/>
      <c r="AF8" s="2"/>
      <c r="AG8" s="2"/>
      <c r="AH8" s="3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</row>
    <row r="9" spans="1:62">
      <c r="A9" s="10" t="s">
        <v>40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2"/>
      <c r="AE9" s="2"/>
      <c r="AF9" s="2"/>
      <c r="AG9" s="2"/>
      <c r="AH9" s="3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</row>
    <row r="10" spans="1:62" ht="17" thickBot="1">
      <c r="A10" s="1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13"/>
      <c r="R10" s="13"/>
      <c r="S10" s="3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3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</row>
    <row r="11" spans="1:62" ht="17" thickBot="1">
      <c r="A11" s="14"/>
      <c r="B11" s="206" t="s">
        <v>12</v>
      </c>
      <c r="C11" s="203"/>
      <c r="D11" s="203"/>
      <c r="E11" s="203"/>
      <c r="F11" s="204"/>
      <c r="G11" s="202" t="s">
        <v>13</v>
      </c>
      <c r="H11" s="203"/>
      <c r="I11" s="203"/>
      <c r="J11" s="203"/>
      <c r="K11" s="204"/>
      <c r="L11" s="202" t="s">
        <v>14</v>
      </c>
      <c r="M11" s="203"/>
      <c r="N11" s="203"/>
      <c r="O11" s="203"/>
      <c r="P11" s="204"/>
      <c r="Q11" s="202" t="s">
        <v>15</v>
      </c>
      <c r="R11" s="203"/>
      <c r="S11" s="203"/>
      <c r="T11" s="203"/>
      <c r="U11" s="204"/>
      <c r="V11" s="202" t="s">
        <v>16</v>
      </c>
      <c r="W11" s="203"/>
      <c r="X11" s="203"/>
      <c r="Y11" s="203"/>
      <c r="Z11" s="204"/>
      <c r="AA11" s="202" t="s">
        <v>17</v>
      </c>
      <c r="AB11" s="203"/>
      <c r="AC11" s="203"/>
      <c r="AD11" s="203"/>
      <c r="AE11" s="204"/>
      <c r="AF11" s="202" t="s">
        <v>18</v>
      </c>
      <c r="AG11" s="203"/>
      <c r="AH11" s="203"/>
      <c r="AI11" s="203"/>
      <c r="AJ11" s="204"/>
      <c r="AK11" s="202" t="s">
        <v>19</v>
      </c>
      <c r="AL11" s="203"/>
      <c r="AM11" s="203"/>
      <c r="AN11" s="203"/>
      <c r="AO11" s="205"/>
      <c r="AP11" s="2"/>
      <c r="AQ11" s="206" t="s">
        <v>34</v>
      </c>
      <c r="AR11" s="203"/>
      <c r="AS11" s="203"/>
      <c r="AT11" s="203"/>
      <c r="AU11" s="204"/>
      <c r="AV11" s="202" t="s">
        <v>35</v>
      </c>
      <c r="AW11" s="203"/>
      <c r="AX11" s="203"/>
      <c r="AY11" s="203"/>
      <c r="AZ11" s="204"/>
      <c r="BA11" s="202" t="s">
        <v>36</v>
      </c>
      <c r="BB11" s="203"/>
      <c r="BC11" s="203"/>
      <c r="BD11" s="203"/>
      <c r="BE11" s="203"/>
      <c r="BF11" s="203" t="s">
        <v>37</v>
      </c>
      <c r="BG11" s="203"/>
      <c r="BH11" s="203"/>
      <c r="BI11" s="203"/>
      <c r="BJ11" s="205"/>
    </row>
    <row r="12" spans="1:62">
      <c r="A12" s="15" t="s">
        <v>41</v>
      </c>
      <c r="B12" s="16">
        <v>0.17574369074536797</v>
      </c>
      <c r="C12" s="209">
        <f>AVERAGE(B12:B13)</f>
        <v>0.18272249897340814</v>
      </c>
      <c r="D12" s="17">
        <f>AVERAGE(C12:C21)</f>
        <v>0.13724897530461039</v>
      </c>
      <c r="E12" s="18" t="s">
        <v>22</v>
      </c>
      <c r="F12" s="19">
        <f>STDEV(C12:C21)</f>
        <v>3.1111994700083283E-2</v>
      </c>
      <c r="G12" s="20" t="s">
        <v>23</v>
      </c>
      <c r="H12" s="207" t="s">
        <v>23</v>
      </c>
      <c r="I12" s="21"/>
      <c r="J12" s="22" t="s">
        <v>23</v>
      </c>
      <c r="K12" s="23"/>
      <c r="L12" s="20" t="s">
        <v>23</v>
      </c>
      <c r="M12" s="207" t="s">
        <v>23</v>
      </c>
      <c r="N12" s="21"/>
      <c r="O12" s="22" t="s">
        <v>23</v>
      </c>
      <c r="P12" s="23"/>
      <c r="Q12" s="24">
        <v>1.6875141538963166E-2</v>
      </c>
      <c r="R12" s="211">
        <f>AVERAGE(Q12:Q13)</f>
        <v>1.7225917320011309E-2</v>
      </c>
      <c r="S12" s="25">
        <f>AVERAGE(R12:R21)</f>
        <v>2.2124255919676587E-2</v>
      </c>
      <c r="T12" s="26" t="s">
        <v>22</v>
      </c>
      <c r="U12" s="27">
        <f>STDEV(R12:R21)</f>
        <v>6.9430345701238794E-3</v>
      </c>
      <c r="V12" s="20" t="s">
        <v>23</v>
      </c>
      <c r="W12" s="207" t="s">
        <v>23</v>
      </c>
      <c r="X12" s="21"/>
      <c r="Y12" s="22" t="s">
        <v>23</v>
      </c>
      <c r="Z12" s="23"/>
      <c r="AA12" s="20" t="s">
        <v>23</v>
      </c>
      <c r="AB12" s="207" t="s">
        <v>23</v>
      </c>
      <c r="AC12" s="21"/>
      <c r="AD12" s="22" t="s">
        <v>23</v>
      </c>
      <c r="AE12" s="23"/>
      <c r="AF12" s="20" t="s">
        <v>23</v>
      </c>
      <c r="AG12" s="207" t="s">
        <v>23</v>
      </c>
      <c r="AH12" s="17">
        <f>AVERAGE(AG12:AG21)</f>
        <v>0.17470831395347997</v>
      </c>
      <c r="AI12" s="18" t="s">
        <v>22</v>
      </c>
      <c r="AJ12" s="19">
        <f>STDEV(AG12:AG21)</f>
        <v>4.7928497394161024E-2</v>
      </c>
      <c r="AK12" s="28">
        <v>533.11540535939525</v>
      </c>
      <c r="AL12" s="209">
        <f>AVERAGE(AK12:AK13)</f>
        <v>581.44176116754886</v>
      </c>
      <c r="AM12" s="29">
        <f>AVERAGE(AL12:AL21)</f>
        <v>504.9834331826986</v>
      </c>
      <c r="AN12" s="18" t="s">
        <v>22</v>
      </c>
      <c r="AO12" s="30">
        <f>STDEV(AL12:AL21)</f>
        <v>116.61894860583814</v>
      </c>
      <c r="AP12" s="3"/>
      <c r="AQ12" s="16">
        <v>72.99590181745107</v>
      </c>
      <c r="AR12" s="209">
        <f>AVERAGE(AQ12:AQ13)</f>
        <v>67.326595523351529</v>
      </c>
      <c r="AS12" s="29">
        <f>AVERAGE(AR12:AR21)</f>
        <v>65.66771327770266</v>
      </c>
      <c r="AT12" s="18" t="s">
        <v>22</v>
      </c>
      <c r="AU12" s="31">
        <f>STDEV(AR12:AR21)</f>
        <v>11.483998941106206</v>
      </c>
      <c r="AV12" s="20" t="s">
        <v>23</v>
      </c>
      <c r="AW12" s="207" t="s">
        <v>23</v>
      </c>
      <c r="AX12" s="21"/>
      <c r="AY12" s="22" t="s">
        <v>23</v>
      </c>
      <c r="AZ12" s="23"/>
      <c r="BA12" s="32">
        <v>6.5573579531618584</v>
      </c>
      <c r="BB12" s="209">
        <f>AVERAGE(BA12:BA13)</f>
        <v>6.1913540840342138</v>
      </c>
      <c r="BC12" s="29">
        <f>AVERAGE(BB12:BB21)</f>
        <v>7.4142129818271876</v>
      </c>
      <c r="BD12" s="18" t="s">
        <v>22</v>
      </c>
      <c r="BE12" s="31">
        <f>STDEV(BB12:BB21)</f>
        <v>1.964254934648336</v>
      </c>
      <c r="BF12" s="32">
        <v>14.079211720590751</v>
      </c>
      <c r="BG12" s="209">
        <f>AVERAGE(BF12:BF13)</f>
        <v>15.415870361052189</v>
      </c>
      <c r="BH12" s="29">
        <f>AVERAGE(BG12:BG21)</f>
        <v>11.253054737994606</v>
      </c>
      <c r="BI12" s="18" t="s">
        <v>22</v>
      </c>
      <c r="BJ12" s="30">
        <f>STDEV(BG12:BG21)</f>
        <v>3.198155559353383</v>
      </c>
    </row>
    <row r="13" spans="1:62">
      <c r="A13" s="33" t="s">
        <v>41</v>
      </c>
      <c r="B13" s="34">
        <v>0.18970130720144832</v>
      </c>
      <c r="C13" s="210"/>
      <c r="D13" s="3"/>
      <c r="E13" s="35" t="s">
        <v>42</v>
      </c>
      <c r="F13" s="36">
        <f>F12/D12</f>
        <v>0.22668289239342823</v>
      </c>
      <c r="G13" s="37" t="s">
        <v>23</v>
      </c>
      <c r="H13" s="208"/>
      <c r="I13" s="38"/>
      <c r="J13" s="39"/>
      <c r="K13" s="40"/>
      <c r="L13" s="37" t="s">
        <v>23</v>
      </c>
      <c r="M13" s="208"/>
      <c r="N13" s="38"/>
      <c r="O13" s="39"/>
      <c r="P13" s="40"/>
      <c r="Q13" s="41">
        <v>1.7576693101059457E-2</v>
      </c>
      <c r="R13" s="212"/>
      <c r="S13" s="3"/>
      <c r="T13" s="35" t="s">
        <v>42</v>
      </c>
      <c r="U13" s="36">
        <f>U12/S12</f>
        <v>0.31382002609854881</v>
      </c>
      <c r="V13" s="37" t="s">
        <v>23</v>
      </c>
      <c r="W13" s="208"/>
      <c r="X13" s="38"/>
      <c r="Y13" s="39"/>
      <c r="Z13" s="40"/>
      <c r="AA13" s="37" t="s">
        <v>23</v>
      </c>
      <c r="AB13" s="208"/>
      <c r="AC13" s="38"/>
      <c r="AD13" s="39"/>
      <c r="AE13" s="40"/>
      <c r="AF13" s="37" t="s">
        <v>23</v>
      </c>
      <c r="AG13" s="208"/>
      <c r="AH13" s="3"/>
      <c r="AI13" s="35" t="s">
        <v>42</v>
      </c>
      <c r="AJ13" s="36">
        <f>AJ12/AH12</f>
        <v>0.27433438231750706</v>
      </c>
      <c r="AK13" s="42">
        <v>629.76811697570247</v>
      </c>
      <c r="AL13" s="210"/>
      <c r="AM13" s="3"/>
      <c r="AN13" s="35" t="s">
        <v>42</v>
      </c>
      <c r="AO13" s="43">
        <f>AO12/AM12</f>
        <v>0.23093618709595651</v>
      </c>
      <c r="AP13" s="3"/>
      <c r="AQ13" s="34">
        <v>61.657289229251987</v>
      </c>
      <c r="AR13" s="210"/>
      <c r="AS13" s="3"/>
      <c r="AT13" s="35" t="s">
        <v>42</v>
      </c>
      <c r="AU13" s="36">
        <f>AU12/AS12</f>
        <v>0.17488044531932218</v>
      </c>
      <c r="AV13" s="37" t="s">
        <v>23</v>
      </c>
      <c r="AW13" s="208"/>
      <c r="AX13" s="38"/>
      <c r="AY13" s="39"/>
      <c r="AZ13" s="40"/>
      <c r="BA13" s="44">
        <v>5.8253502149065692</v>
      </c>
      <c r="BB13" s="210"/>
      <c r="BC13" s="3"/>
      <c r="BD13" s="35" t="s">
        <v>42</v>
      </c>
      <c r="BE13" s="36">
        <f>BE12/BC12</f>
        <v>0.26493101013726983</v>
      </c>
      <c r="BF13" s="44">
        <v>16.752529001513629</v>
      </c>
      <c r="BG13" s="210"/>
      <c r="BH13" s="3"/>
      <c r="BI13" s="35" t="s">
        <v>42</v>
      </c>
      <c r="BJ13" s="43">
        <f>BJ12/BH12</f>
        <v>0.28420332379217794</v>
      </c>
    </row>
    <row r="14" spans="1:62">
      <c r="A14" s="45" t="s">
        <v>43</v>
      </c>
      <c r="B14" s="46">
        <v>0.14189302853853203</v>
      </c>
      <c r="C14" s="213">
        <f>AVERAGE(B14:B15)</f>
        <v>0.11066570233368814</v>
      </c>
      <c r="D14" s="3"/>
      <c r="E14" s="3"/>
      <c r="F14" s="47"/>
      <c r="G14" s="48" t="s">
        <v>23</v>
      </c>
      <c r="H14" s="214" t="s">
        <v>23</v>
      </c>
      <c r="I14" s="38"/>
      <c r="J14" s="38"/>
      <c r="K14" s="49"/>
      <c r="L14" s="48" t="s">
        <v>23</v>
      </c>
      <c r="M14" s="214" t="s">
        <v>23</v>
      </c>
      <c r="N14" s="38"/>
      <c r="O14" s="38"/>
      <c r="P14" s="49"/>
      <c r="Q14" s="50">
        <v>2.9116742446494401E-2</v>
      </c>
      <c r="R14" s="215">
        <f>AVERAGE(Q14:Q15)</f>
        <v>3.108248151079155E-2</v>
      </c>
      <c r="S14" s="3"/>
      <c r="T14" s="3"/>
      <c r="U14" s="47"/>
      <c r="V14" s="48" t="s">
        <v>23</v>
      </c>
      <c r="W14" s="214" t="s">
        <v>23</v>
      </c>
      <c r="X14" s="38"/>
      <c r="Y14" s="38"/>
      <c r="Z14" s="49"/>
      <c r="AA14" s="48" t="s">
        <v>23</v>
      </c>
      <c r="AB14" s="214" t="s">
        <v>23</v>
      </c>
      <c r="AC14" s="38"/>
      <c r="AD14" s="38"/>
      <c r="AE14" s="49"/>
      <c r="AF14" s="51">
        <v>0.15596221549744313</v>
      </c>
      <c r="AG14" s="213">
        <f>AVERAGE(AF14:AF15)</f>
        <v>0.13997088689142503</v>
      </c>
      <c r="AH14" s="3"/>
      <c r="AI14" s="3"/>
      <c r="AJ14" s="47"/>
      <c r="AK14" s="52">
        <v>481.15084074340098</v>
      </c>
      <c r="AL14" s="213">
        <f>AVERAGE(AK14:AK15)</f>
        <v>594.26769564069809</v>
      </c>
      <c r="AM14" s="3"/>
      <c r="AN14" s="3"/>
      <c r="AO14" s="53"/>
      <c r="AP14" s="3"/>
      <c r="AQ14" s="46">
        <v>76.504394028126896</v>
      </c>
      <c r="AR14" s="213">
        <f>AVERAGE(AQ14:AQ15)</f>
        <v>77.849219882229136</v>
      </c>
      <c r="AS14" s="3"/>
      <c r="AT14" s="3"/>
      <c r="AU14" s="47"/>
      <c r="AV14" s="48" t="s">
        <v>23</v>
      </c>
      <c r="AW14" s="214" t="s">
        <v>23</v>
      </c>
      <c r="AX14" s="38"/>
      <c r="AY14" s="38"/>
      <c r="AZ14" s="49"/>
      <c r="BA14" s="3">
        <v>9.7954794847843676</v>
      </c>
      <c r="BB14" s="213">
        <f>AVERAGE(BA14:BA15)</f>
        <v>9.9030711442644623</v>
      </c>
      <c r="BC14" s="3"/>
      <c r="BD14" s="3"/>
      <c r="BE14" s="47"/>
      <c r="BF14" s="3">
        <v>11.943922683941258</v>
      </c>
      <c r="BG14" s="213">
        <f>AVERAGE(BF14:BF15)</f>
        <v>12.053143388639871</v>
      </c>
      <c r="BH14" s="3"/>
      <c r="BI14" s="3"/>
      <c r="BJ14" s="53"/>
    </row>
    <row r="15" spans="1:62">
      <c r="A15" s="33" t="s">
        <v>43</v>
      </c>
      <c r="B15" s="34">
        <v>7.943837612884426E-2</v>
      </c>
      <c r="C15" s="210"/>
      <c r="D15" s="3"/>
      <c r="E15" s="3"/>
      <c r="F15" s="47"/>
      <c r="G15" s="37" t="s">
        <v>23</v>
      </c>
      <c r="H15" s="208"/>
      <c r="I15" s="38"/>
      <c r="J15" s="38"/>
      <c r="K15" s="49"/>
      <c r="L15" s="37" t="s">
        <v>23</v>
      </c>
      <c r="M15" s="208"/>
      <c r="N15" s="38"/>
      <c r="O15" s="38"/>
      <c r="P15" s="49"/>
      <c r="Q15" s="41">
        <v>3.3048220575088702E-2</v>
      </c>
      <c r="R15" s="212"/>
      <c r="S15" s="3"/>
      <c r="T15" s="3"/>
      <c r="U15" s="47"/>
      <c r="V15" s="37" t="s">
        <v>23</v>
      </c>
      <c r="W15" s="208"/>
      <c r="X15" s="38"/>
      <c r="Y15" s="38"/>
      <c r="Z15" s="49"/>
      <c r="AA15" s="37" t="s">
        <v>23</v>
      </c>
      <c r="AB15" s="208"/>
      <c r="AC15" s="38"/>
      <c r="AD15" s="38"/>
      <c r="AE15" s="49"/>
      <c r="AF15" s="54">
        <v>0.12397955828540694</v>
      </c>
      <c r="AG15" s="210"/>
      <c r="AH15" s="3"/>
      <c r="AI15" s="3"/>
      <c r="AJ15" s="47"/>
      <c r="AK15" s="42">
        <v>707.38455053799521</v>
      </c>
      <c r="AL15" s="210"/>
      <c r="AM15" s="3"/>
      <c r="AN15" s="3"/>
      <c r="AO15" s="53"/>
      <c r="AP15" s="3"/>
      <c r="AQ15" s="34">
        <v>79.194045736331361</v>
      </c>
      <c r="AR15" s="210"/>
      <c r="AS15" s="3"/>
      <c r="AT15" s="3"/>
      <c r="AU15" s="47"/>
      <c r="AV15" s="37" t="s">
        <v>23</v>
      </c>
      <c r="AW15" s="208"/>
      <c r="AX15" s="38"/>
      <c r="AY15" s="38"/>
      <c r="AZ15" s="49"/>
      <c r="BA15" s="44">
        <v>10.010662803744555</v>
      </c>
      <c r="BB15" s="210"/>
      <c r="BC15" s="3"/>
      <c r="BD15" s="3"/>
      <c r="BE15" s="47"/>
      <c r="BF15" s="44">
        <v>12.162364093338486</v>
      </c>
      <c r="BG15" s="210"/>
      <c r="BH15" s="3"/>
      <c r="BI15" s="3"/>
      <c r="BJ15" s="53"/>
    </row>
    <row r="16" spans="1:62">
      <c r="A16" s="45" t="s">
        <v>44</v>
      </c>
      <c r="B16" s="46">
        <v>9.7484384165248517E-2</v>
      </c>
      <c r="C16" s="213">
        <f>AVERAGE(B16:B17)</f>
        <v>0.13717647616008605</v>
      </c>
      <c r="D16" s="3"/>
      <c r="E16" s="3"/>
      <c r="F16" s="47"/>
      <c r="G16" s="48" t="s">
        <v>23</v>
      </c>
      <c r="H16" s="214" t="s">
        <v>23</v>
      </c>
      <c r="I16" s="38"/>
      <c r="J16" s="38"/>
      <c r="K16" s="49"/>
      <c r="L16" s="48" t="s">
        <v>23</v>
      </c>
      <c r="M16" s="214" t="s">
        <v>23</v>
      </c>
      <c r="N16" s="38"/>
      <c r="O16" s="38"/>
      <c r="P16" s="49"/>
      <c r="Q16" s="50">
        <v>2.5965835001908581E-2</v>
      </c>
      <c r="R16" s="215">
        <f>AVERAGE(Q16:Q17)</f>
        <v>2.8185685095557942E-2</v>
      </c>
      <c r="S16" s="3"/>
      <c r="T16" s="3"/>
      <c r="U16" s="47"/>
      <c r="V16" s="48" t="s">
        <v>23</v>
      </c>
      <c r="W16" s="214" t="s">
        <v>23</v>
      </c>
      <c r="X16" s="38"/>
      <c r="Y16" s="38"/>
      <c r="Z16" s="49"/>
      <c r="AA16" s="48" t="s">
        <v>23</v>
      </c>
      <c r="AB16" s="214" t="s">
        <v>23</v>
      </c>
      <c r="AC16" s="38"/>
      <c r="AD16" s="38"/>
      <c r="AE16" s="49"/>
      <c r="AF16" s="51">
        <v>0.23378624609707765</v>
      </c>
      <c r="AG16" s="213">
        <f>AVERAGE(AF16:AF17)</f>
        <v>0.23333257008167155</v>
      </c>
      <c r="AH16" s="3"/>
      <c r="AI16" s="3"/>
      <c r="AJ16" s="47"/>
      <c r="AK16" s="52">
        <v>464.27924394665752</v>
      </c>
      <c r="AL16" s="213">
        <f>AVERAGE(AK16:AK17)</f>
        <v>485.855717207113</v>
      </c>
      <c r="AM16" s="3"/>
      <c r="AN16" s="3"/>
      <c r="AO16" s="53"/>
      <c r="AP16" s="3"/>
      <c r="AQ16" s="46">
        <v>53.09856645088616</v>
      </c>
      <c r="AR16" s="213">
        <f>AVERAGE(AQ16:AQ17)</f>
        <v>60.012218652250638</v>
      </c>
      <c r="AS16" s="3"/>
      <c r="AT16" s="3"/>
      <c r="AU16" s="47"/>
      <c r="AV16" s="48" t="s">
        <v>23</v>
      </c>
      <c r="AW16" s="214" t="s">
        <v>23</v>
      </c>
      <c r="AX16" s="38"/>
      <c r="AY16" s="38"/>
      <c r="AZ16" s="49"/>
      <c r="BA16" s="3">
        <v>8.3196337114088905</v>
      </c>
      <c r="BB16" s="213">
        <f>AVERAGE(BA16:BA17)</f>
        <v>8.0229291863994927</v>
      </c>
      <c r="BC16" s="3"/>
      <c r="BD16" s="3"/>
      <c r="BE16" s="47"/>
      <c r="BF16" s="3">
        <v>8.9636686787904445</v>
      </c>
      <c r="BG16" s="213">
        <f>AVERAGE(BF16:BF17)</f>
        <v>8.3242706382586427</v>
      </c>
      <c r="BH16" s="3"/>
      <c r="BI16" s="3"/>
      <c r="BJ16" s="53"/>
    </row>
    <row r="17" spans="1:62">
      <c r="A17" s="33" t="s">
        <v>44</v>
      </c>
      <c r="B17" s="34">
        <v>0.17686856815492358</v>
      </c>
      <c r="C17" s="210"/>
      <c r="D17" s="3"/>
      <c r="E17" s="3"/>
      <c r="F17" s="47"/>
      <c r="G17" s="37" t="s">
        <v>23</v>
      </c>
      <c r="H17" s="208"/>
      <c r="I17" s="38"/>
      <c r="J17" s="38"/>
      <c r="K17" s="49"/>
      <c r="L17" s="37" t="s">
        <v>23</v>
      </c>
      <c r="M17" s="208"/>
      <c r="N17" s="38"/>
      <c r="O17" s="38"/>
      <c r="P17" s="49"/>
      <c r="Q17" s="41">
        <v>3.0405535189207303E-2</v>
      </c>
      <c r="R17" s="212"/>
      <c r="S17" s="3"/>
      <c r="T17" s="3"/>
      <c r="U17" s="47"/>
      <c r="V17" s="37" t="s">
        <v>23</v>
      </c>
      <c r="W17" s="208"/>
      <c r="X17" s="38"/>
      <c r="Y17" s="38"/>
      <c r="Z17" s="49"/>
      <c r="AA17" s="37" t="s">
        <v>23</v>
      </c>
      <c r="AB17" s="208"/>
      <c r="AC17" s="38"/>
      <c r="AD17" s="38"/>
      <c r="AE17" s="49"/>
      <c r="AF17" s="54">
        <v>0.23287889406626544</v>
      </c>
      <c r="AG17" s="210"/>
      <c r="AH17" s="3"/>
      <c r="AI17" s="3"/>
      <c r="AJ17" s="47"/>
      <c r="AK17" s="42">
        <v>507.43219046756855</v>
      </c>
      <c r="AL17" s="210"/>
      <c r="AM17" s="3"/>
      <c r="AN17" s="3"/>
      <c r="AO17" s="53"/>
      <c r="AP17" s="3"/>
      <c r="AQ17" s="34">
        <v>66.925870853615109</v>
      </c>
      <c r="AR17" s="210"/>
      <c r="AS17" s="3"/>
      <c r="AT17" s="3"/>
      <c r="AU17" s="47"/>
      <c r="AV17" s="37" t="s">
        <v>23</v>
      </c>
      <c r="AW17" s="208"/>
      <c r="AX17" s="38"/>
      <c r="AY17" s="38"/>
      <c r="AZ17" s="49"/>
      <c r="BA17" s="44">
        <v>7.7262246613900949</v>
      </c>
      <c r="BB17" s="210"/>
      <c r="BC17" s="3"/>
      <c r="BD17" s="3"/>
      <c r="BE17" s="47"/>
      <c r="BF17" s="44">
        <v>7.6848725977268417</v>
      </c>
      <c r="BG17" s="210"/>
      <c r="BH17" s="3"/>
      <c r="BI17" s="3"/>
      <c r="BJ17" s="53"/>
    </row>
    <row r="18" spans="1:62">
      <c r="A18" s="33" t="s">
        <v>45</v>
      </c>
      <c r="B18" s="46">
        <v>9.9905819608019683E-2</v>
      </c>
      <c r="C18" s="213">
        <f>AVERAGE(B18:B19)</f>
        <v>0.14929067011802616</v>
      </c>
      <c r="D18" s="3"/>
      <c r="E18" s="3"/>
      <c r="F18" s="47"/>
      <c r="G18" s="48" t="s">
        <v>23</v>
      </c>
      <c r="H18" s="214" t="s">
        <v>23</v>
      </c>
      <c r="I18" s="38"/>
      <c r="J18" s="38"/>
      <c r="K18" s="49"/>
      <c r="L18" s="48" t="s">
        <v>23</v>
      </c>
      <c r="M18" s="214" t="s">
        <v>23</v>
      </c>
      <c r="N18" s="38"/>
      <c r="O18" s="38"/>
      <c r="P18" s="49"/>
      <c r="Q18" s="50">
        <v>1.7465778047260072E-2</v>
      </c>
      <c r="R18" s="215">
        <f>AVERAGE(Q18:Q19)</f>
        <v>1.7619450899193562E-2</v>
      </c>
      <c r="S18" s="3"/>
      <c r="T18" s="3"/>
      <c r="U18" s="47"/>
      <c r="V18" s="48" t="s">
        <v>23</v>
      </c>
      <c r="W18" s="214" t="s">
        <v>23</v>
      </c>
      <c r="X18" s="38"/>
      <c r="Y18" s="38"/>
      <c r="Z18" s="49"/>
      <c r="AA18" s="48" t="s">
        <v>23</v>
      </c>
      <c r="AB18" s="214" t="s">
        <v>23</v>
      </c>
      <c r="AC18" s="38"/>
      <c r="AD18" s="38"/>
      <c r="AE18" s="49"/>
      <c r="AF18" s="51">
        <v>0.14101661595445136</v>
      </c>
      <c r="AG18" s="213">
        <f>AVERAGE(AF18:AF19)</f>
        <v>0.13143887158018369</v>
      </c>
      <c r="AH18" s="3"/>
      <c r="AI18" s="3"/>
      <c r="AJ18" s="47"/>
      <c r="AK18" s="52">
        <v>320.10767366931776</v>
      </c>
      <c r="AL18" s="213">
        <f>AVERAGE(AK18:AK19)</f>
        <v>310.29121307071659</v>
      </c>
      <c r="AM18" s="3"/>
      <c r="AN18" s="3"/>
      <c r="AO18" s="53"/>
      <c r="AP18" s="3"/>
      <c r="AQ18" s="46">
        <v>51.008412865919261</v>
      </c>
      <c r="AR18" s="213">
        <f>AVERAGE(AQ18:AQ19)</f>
        <v>49.107165526855709</v>
      </c>
      <c r="AS18" s="3"/>
      <c r="AT18" s="3"/>
      <c r="AU18" s="47"/>
      <c r="AV18" s="48" t="s">
        <v>23</v>
      </c>
      <c r="AW18" s="214" t="s">
        <v>23</v>
      </c>
      <c r="AX18" s="38"/>
      <c r="AY18" s="38"/>
      <c r="AZ18" s="49"/>
      <c r="BA18" s="3">
        <v>6.3891428415168248</v>
      </c>
      <c r="BB18" s="213">
        <f>AVERAGE(BA18:BA19)</f>
        <v>5.5394975126105788</v>
      </c>
      <c r="BC18" s="3"/>
      <c r="BD18" s="3"/>
      <c r="BE18" s="47"/>
      <c r="BF18" s="3">
        <v>8.6095989196487892</v>
      </c>
      <c r="BG18" s="213">
        <f>AVERAGE(BF18:BF19)</f>
        <v>9.2189345640277196</v>
      </c>
      <c r="BH18" s="3"/>
      <c r="BI18" s="3"/>
      <c r="BJ18" s="53"/>
    </row>
    <row r="19" spans="1:62">
      <c r="A19" s="33" t="s">
        <v>45</v>
      </c>
      <c r="B19" s="34">
        <v>0.19867552062803262</v>
      </c>
      <c r="C19" s="210"/>
      <c r="D19" s="3"/>
      <c r="E19" s="3"/>
      <c r="F19" s="47"/>
      <c r="G19" s="37" t="s">
        <v>23</v>
      </c>
      <c r="H19" s="208"/>
      <c r="I19" s="38"/>
      <c r="J19" s="38"/>
      <c r="K19" s="49"/>
      <c r="L19" s="37" t="s">
        <v>23</v>
      </c>
      <c r="M19" s="208"/>
      <c r="N19" s="38"/>
      <c r="O19" s="38"/>
      <c r="P19" s="49"/>
      <c r="Q19" s="41">
        <v>1.7773123751127051E-2</v>
      </c>
      <c r="R19" s="212"/>
      <c r="S19" s="3"/>
      <c r="T19" s="3"/>
      <c r="U19" s="47"/>
      <c r="V19" s="37" t="s">
        <v>23</v>
      </c>
      <c r="W19" s="208"/>
      <c r="X19" s="38"/>
      <c r="Y19" s="38"/>
      <c r="Z19" s="49"/>
      <c r="AA19" s="37" t="s">
        <v>23</v>
      </c>
      <c r="AB19" s="208"/>
      <c r="AC19" s="38"/>
      <c r="AD19" s="38"/>
      <c r="AE19" s="49"/>
      <c r="AF19" s="54">
        <v>0.12186112720591601</v>
      </c>
      <c r="AG19" s="210"/>
      <c r="AH19" s="3"/>
      <c r="AI19" s="3"/>
      <c r="AJ19" s="47"/>
      <c r="AK19" s="42">
        <v>300.47475247211537</v>
      </c>
      <c r="AL19" s="210"/>
      <c r="AM19" s="3"/>
      <c r="AN19" s="3"/>
      <c r="AO19" s="53"/>
      <c r="AP19" s="3"/>
      <c r="AQ19" s="34">
        <v>47.20591818779215</v>
      </c>
      <c r="AR19" s="210"/>
      <c r="AS19" s="3"/>
      <c r="AT19" s="3"/>
      <c r="AU19" s="47"/>
      <c r="AV19" s="37" t="s">
        <v>23</v>
      </c>
      <c r="AW19" s="208"/>
      <c r="AX19" s="38"/>
      <c r="AY19" s="38"/>
      <c r="AZ19" s="49"/>
      <c r="BA19" s="44">
        <v>4.6898521837043319</v>
      </c>
      <c r="BB19" s="210"/>
      <c r="BC19" s="3"/>
      <c r="BD19" s="3"/>
      <c r="BE19" s="47"/>
      <c r="BF19" s="44">
        <v>9.8282702084066518</v>
      </c>
      <c r="BG19" s="210"/>
      <c r="BH19" s="3"/>
      <c r="BI19" s="3"/>
      <c r="BJ19" s="53"/>
    </row>
    <row r="20" spans="1:62">
      <c r="A20" s="33" t="s">
        <v>46</v>
      </c>
      <c r="B20" s="46">
        <v>0.13391985158484843</v>
      </c>
      <c r="C20" s="213">
        <f>AVERAGE(B20:B21)</f>
        <v>0.10638952893784354</v>
      </c>
      <c r="D20" s="3"/>
      <c r="E20" s="3"/>
      <c r="F20" s="47"/>
      <c r="G20" s="48" t="s">
        <v>23</v>
      </c>
      <c r="H20" s="214" t="s">
        <v>23</v>
      </c>
      <c r="I20" s="38"/>
      <c r="J20" s="38"/>
      <c r="K20" s="49"/>
      <c r="L20" s="48" t="s">
        <v>23</v>
      </c>
      <c r="M20" s="214" t="s">
        <v>23</v>
      </c>
      <c r="N20" s="38"/>
      <c r="O20" s="38"/>
      <c r="P20" s="49"/>
      <c r="Q20" s="50">
        <v>1.5286358851768211E-2</v>
      </c>
      <c r="R20" s="215">
        <f>AVERAGE(Q20:Q21)</f>
        <v>1.6507744772828591E-2</v>
      </c>
      <c r="S20" s="3"/>
      <c r="T20" s="3"/>
      <c r="U20" s="47"/>
      <c r="V20" s="48" t="s">
        <v>23</v>
      </c>
      <c r="W20" s="214" t="s">
        <v>23</v>
      </c>
      <c r="X20" s="38"/>
      <c r="Y20" s="38"/>
      <c r="Z20" s="49"/>
      <c r="AA20" s="48" t="s">
        <v>23</v>
      </c>
      <c r="AB20" s="214" t="s">
        <v>23</v>
      </c>
      <c r="AC20" s="38"/>
      <c r="AD20" s="38"/>
      <c r="AE20" s="49"/>
      <c r="AF20" s="51">
        <v>0.22063751513071667</v>
      </c>
      <c r="AG20" s="213">
        <f>AVERAGE(AF20:AF21)</f>
        <v>0.19409092726063965</v>
      </c>
      <c r="AH20" s="3"/>
      <c r="AI20" s="3"/>
      <c r="AJ20" s="47"/>
      <c r="AK20" s="52">
        <v>503.58350497783152</v>
      </c>
      <c r="AL20" s="213">
        <f>AVERAGE(AK20:AK21)</f>
        <v>553.06077882741647</v>
      </c>
      <c r="AM20" s="3"/>
      <c r="AN20" s="3"/>
      <c r="AO20" s="53"/>
      <c r="AP20" s="3"/>
      <c r="AQ20" s="46">
        <v>76.879858825839548</v>
      </c>
      <c r="AR20" s="213">
        <f>AVERAGE(AQ20:AQ21)</f>
        <v>74.043366803826245</v>
      </c>
      <c r="AS20" s="3"/>
      <c r="AT20" s="3"/>
      <c r="AU20" s="47"/>
      <c r="AV20" s="48" t="s">
        <v>23</v>
      </c>
      <c r="AW20" s="214" t="s">
        <v>23</v>
      </c>
      <c r="AX20" s="38"/>
      <c r="AY20" s="38"/>
      <c r="AZ20" s="49"/>
      <c r="BA20" s="55" t="s">
        <v>23</v>
      </c>
      <c r="BB20" s="214" t="s">
        <v>23</v>
      </c>
      <c r="BC20" s="3"/>
      <c r="BD20" s="3"/>
      <c r="BE20" s="47"/>
      <c r="BF20" s="55" t="s">
        <v>23</v>
      </c>
      <c r="BG20" s="214" t="s">
        <v>23</v>
      </c>
      <c r="BH20" s="3"/>
      <c r="BI20" s="3"/>
      <c r="BJ20" s="53"/>
    </row>
    <row r="21" spans="1:62" ht="17" thickBot="1">
      <c r="A21" s="56" t="s">
        <v>46</v>
      </c>
      <c r="B21" s="57">
        <v>7.8859206290838646E-2</v>
      </c>
      <c r="C21" s="216"/>
      <c r="D21" s="58"/>
      <c r="E21" s="58"/>
      <c r="F21" s="59"/>
      <c r="G21" s="60" t="s">
        <v>23</v>
      </c>
      <c r="H21" s="217"/>
      <c r="I21" s="61"/>
      <c r="J21" s="61"/>
      <c r="K21" s="62"/>
      <c r="L21" s="60" t="s">
        <v>23</v>
      </c>
      <c r="M21" s="217"/>
      <c r="N21" s="61"/>
      <c r="O21" s="61"/>
      <c r="P21" s="62"/>
      <c r="Q21" s="63">
        <v>1.772913069388897E-2</v>
      </c>
      <c r="R21" s="218"/>
      <c r="S21" s="58"/>
      <c r="T21" s="58"/>
      <c r="U21" s="59"/>
      <c r="V21" s="60" t="s">
        <v>23</v>
      </c>
      <c r="W21" s="217"/>
      <c r="X21" s="61"/>
      <c r="Y21" s="61"/>
      <c r="Z21" s="62"/>
      <c r="AA21" s="60" t="s">
        <v>23</v>
      </c>
      <c r="AB21" s="217"/>
      <c r="AC21" s="61"/>
      <c r="AD21" s="61"/>
      <c r="AE21" s="62"/>
      <c r="AF21" s="64">
        <v>0.16754433939056265</v>
      </c>
      <c r="AG21" s="216"/>
      <c r="AH21" s="58"/>
      <c r="AI21" s="58"/>
      <c r="AJ21" s="59"/>
      <c r="AK21" s="65">
        <v>602.53805267700136</v>
      </c>
      <c r="AL21" s="216"/>
      <c r="AM21" s="58"/>
      <c r="AN21" s="58"/>
      <c r="AO21" s="66"/>
      <c r="AP21" s="3"/>
      <c r="AQ21" s="57">
        <v>71.206874781812942</v>
      </c>
      <c r="AR21" s="216"/>
      <c r="AS21" s="58"/>
      <c r="AT21" s="58"/>
      <c r="AU21" s="59"/>
      <c r="AV21" s="60" t="s">
        <v>23</v>
      </c>
      <c r="AW21" s="217"/>
      <c r="AX21" s="61"/>
      <c r="AY21" s="61"/>
      <c r="AZ21" s="62"/>
      <c r="BA21" s="67" t="s">
        <v>23</v>
      </c>
      <c r="BB21" s="217"/>
      <c r="BC21" s="58"/>
      <c r="BD21" s="58"/>
      <c r="BE21" s="59"/>
      <c r="BF21" s="67" t="s">
        <v>23</v>
      </c>
      <c r="BG21" s="217"/>
      <c r="BH21" s="58"/>
      <c r="BI21" s="58"/>
      <c r="BJ21" s="66"/>
    </row>
    <row r="22" spans="1:62">
      <c r="A22" s="45" t="s">
        <v>47</v>
      </c>
      <c r="B22" s="68">
        <v>2.4359590597808531</v>
      </c>
      <c r="C22" s="44">
        <f>B22</f>
        <v>2.4359590597808531</v>
      </c>
      <c r="D22" s="69">
        <f>AVERAGE(C22:C30)</f>
        <v>2.1971191589762373</v>
      </c>
      <c r="E22" s="70" t="s">
        <v>22</v>
      </c>
      <c r="F22" s="71">
        <f>STDEV(C22:C30)</f>
        <v>0.29686170675016127</v>
      </c>
      <c r="G22" s="72" t="s">
        <v>23</v>
      </c>
      <c r="H22" s="73" t="s">
        <v>23</v>
      </c>
      <c r="I22" s="74"/>
      <c r="J22" s="38" t="s">
        <v>23</v>
      </c>
      <c r="K22" s="75"/>
      <c r="L22" s="72" t="s">
        <v>23</v>
      </c>
      <c r="M22" s="73" t="s">
        <v>23</v>
      </c>
      <c r="N22" s="74"/>
      <c r="O22" s="38" t="s">
        <v>23</v>
      </c>
      <c r="P22" s="75"/>
      <c r="Q22" s="76">
        <v>0.43107898360541308</v>
      </c>
      <c r="R22" s="44">
        <f>Q22</f>
        <v>0.43107898360541308</v>
      </c>
      <c r="S22" s="69">
        <f>AVERAGE(R22:R30)</f>
        <v>0.32996253148810362</v>
      </c>
      <c r="T22" s="70" t="s">
        <v>22</v>
      </c>
      <c r="U22" s="71">
        <f>STDEV(R22:R30)</f>
        <v>7.9755818259793554E-2</v>
      </c>
      <c r="V22" s="72" t="s">
        <v>23</v>
      </c>
      <c r="W22" s="73" t="s">
        <v>23</v>
      </c>
      <c r="X22" s="74"/>
      <c r="Y22" s="38" t="s">
        <v>23</v>
      </c>
      <c r="Z22" s="75"/>
      <c r="AA22" s="72" t="s">
        <v>23</v>
      </c>
      <c r="AB22" s="73" t="s">
        <v>23</v>
      </c>
      <c r="AC22" s="74"/>
      <c r="AD22" s="38" t="s">
        <v>23</v>
      </c>
      <c r="AE22" s="75"/>
      <c r="AF22" s="72" t="s">
        <v>23</v>
      </c>
      <c r="AG22" s="77" t="str">
        <f>AF22</f>
        <v>&lt;LOD</v>
      </c>
      <c r="AH22" s="69">
        <f>AVERAGE(AG22:AG30)</f>
        <v>0.24321354626901626</v>
      </c>
      <c r="AI22" s="70" t="s">
        <v>22</v>
      </c>
      <c r="AJ22" s="71">
        <f>STDEV(AG22:AG30)</f>
        <v>1.8293072778460134E-2</v>
      </c>
      <c r="AK22" s="76">
        <v>938.38983238482433</v>
      </c>
      <c r="AL22" s="44">
        <f>AK22</f>
        <v>938.38983238482433</v>
      </c>
      <c r="AM22" s="78">
        <f>AVERAGE(AL22:AL30)</f>
        <v>800.78512432470848</v>
      </c>
      <c r="AN22" s="70" t="s">
        <v>22</v>
      </c>
      <c r="AO22" s="79">
        <f>STDEV(AL22:AL30)</f>
        <v>209.54164142764034</v>
      </c>
      <c r="AP22" s="3"/>
      <c r="AQ22" s="68">
        <v>132.22734599928992</v>
      </c>
      <c r="AR22" s="44">
        <f>AQ22</f>
        <v>132.22734599928992</v>
      </c>
      <c r="AS22" s="78">
        <f>AVERAGE(AR22:AR30)</f>
        <v>107.2459562206913</v>
      </c>
      <c r="AT22" s="70" t="s">
        <v>22</v>
      </c>
      <c r="AU22" s="80">
        <f>STDEV(AR22:AR30)</f>
        <v>15.422360603486096</v>
      </c>
      <c r="AV22" s="72" t="s">
        <v>23</v>
      </c>
      <c r="AW22" s="73" t="s">
        <v>23</v>
      </c>
      <c r="AX22" s="74"/>
      <c r="AY22" s="38" t="s">
        <v>23</v>
      </c>
      <c r="AZ22" s="75"/>
      <c r="BA22" s="81">
        <v>12.197151047863022</v>
      </c>
      <c r="BB22" s="44">
        <f>BA22</f>
        <v>12.197151047863022</v>
      </c>
      <c r="BC22" s="78">
        <f>AVERAGE(BB22:BB30)</f>
        <v>14.13555473702697</v>
      </c>
      <c r="BD22" s="70" t="s">
        <v>22</v>
      </c>
      <c r="BE22" s="80">
        <f>STDEV(BB22:BB30)</f>
        <v>3.6452357652774907</v>
      </c>
      <c r="BF22" s="81">
        <v>17.041423045634613</v>
      </c>
      <c r="BG22" s="44">
        <f>BF22</f>
        <v>17.041423045634613</v>
      </c>
      <c r="BH22" s="78">
        <f>AVERAGE(BG22:BG30)</f>
        <v>13.97573267801706</v>
      </c>
      <c r="BI22" s="70" t="s">
        <v>22</v>
      </c>
      <c r="BJ22" s="79">
        <f>STDEV(BG22:BG30)</f>
        <v>3.8346251508276454</v>
      </c>
    </row>
    <row r="23" spans="1:62">
      <c r="A23" s="33" t="s">
        <v>48</v>
      </c>
      <c r="B23" s="46">
        <v>1.93912456376672</v>
      </c>
      <c r="C23" s="213">
        <f>AVERAGE(B23:B24)</f>
        <v>1.983588609240263</v>
      </c>
      <c r="D23" s="3"/>
      <c r="E23" s="35" t="s">
        <v>42</v>
      </c>
      <c r="F23" s="36">
        <f>F22/D22</f>
        <v>0.13511406768146614</v>
      </c>
      <c r="G23" s="48" t="s">
        <v>23</v>
      </c>
      <c r="H23" s="214" t="s">
        <v>23</v>
      </c>
      <c r="I23" s="38"/>
      <c r="J23" s="39"/>
      <c r="K23" s="40"/>
      <c r="L23" s="48" t="s">
        <v>23</v>
      </c>
      <c r="M23" s="214" t="s">
        <v>23</v>
      </c>
      <c r="N23" s="38"/>
      <c r="O23" s="39"/>
      <c r="P23" s="40"/>
      <c r="Q23" s="52">
        <v>0.34165328555133989</v>
      </c>
      <c r="R23" s="213">
        <f>AVERAGE(Q23:Q24)</f>
        <v>0.32687773502868711</v>
      </c>
      <c r="S23" s="3"/>
      <c r="T23" s="35" t="s">
        <v>42</v>
      </c>
      <c r="U23" s="36">
        <f>U22/S22</f>
        <v>0.24171174193658121</v>
      </c>
      <c r="V23" s="48" t="s">
        <v>23</v>
      </c>
      <c r="W23" s="214" t="s">
        <v>23</v>
      </c>
      <c r="X23" s="38"/>
      <c r="Y23" s="39"/>
      <c r="Z23" s="40"/>
      <c r="AA23" s="48" t="s">
        <v>23</v>
      </c>
      <c r="AB23" s="214" t="s">
        <v>23</v>
      </c>
      <c r="AC23" s="38"/>
      <c r="AD23" s="39"/>
      <c r="AE23" s="40"/>
      <c r="AF23" s="51">
        <v>0.21157509083557288</v>
      </c>
      <c r="AG23" s="213">
        <f>AVERAGE(AF23:AF24)</f>
        <v>0.21607785018909187</v>
      </c>
      <c r="AH23" s="3"/>
      <c r="AI23" s="35" t="s">
        <v>42</v>
      </c>
      <c r="AJ23" s="36">
        <f>AJ22/AH22</f>
        <v>7.5214037454255672E-2</v>
      </c>
      <c r="AK23" s="52">
        <v>674.05116491262925</v>
      </c>
      <c r="AL23" s="213">
        <f>AVERAGE(AK23:AK24)</f>
        <v>714.48783091574194</v>
      </c>
      <c r="AM23" s="3"/>
      <c r="AN23" s="35" t="s">
        <v>42</v>
      </c>
      <c r="AO23" s="43">
        <f>AO22/AM22</f>
        <v>0.26167024718939935</v>
      </c>
      <c r="AP23" s="3"/>
      <c r="AQ23" s="46">
        <v>92.40142835337187</v>
      </c>
      <c r="AR23" s="213">
        <f>AVERAGE(AQ23:AQ24)</f>
        <v>94.220369832901383</v>
      </c>
      <c r="AS23" s="3"/>
      <c r="AT23" s="35" t="s">
        <v>42</v>
      </c>
      <c r="AU23" s="36">
        <f>AU22/AS22</f>
        <v>0.14380365607212156</v>
      </c>
      <c r="AV23" s="48" t="s">
        <v>23</v>
      </c>
      <c r="AW23" s="214" t="s">
        <v>23</v>
      </c>
      <c r="AX23" s="38"/>
      <c r="AY23" s="39"/>
      <c r="AZ23" s="40"/>
      <c r="BA23" s="3">
        <v>14.322320641835235</v>
      </c>
      <c r="BB23" s="213">
        <f>AVERAGE(BA23:BA24)</f>
        <v>14.141638472722956</v>
      </c>
      <c r="BC23" s="3"/>
      <c r="BD23" s="35" t="s">
        <v>42</v>
      </c>
      <c r="BE23" s="36">
        <f>BE22/BC22</f>
        <v>0.25787709312384349</v>
      </c>
      <c r="BF23" s="3">
        <v>7.9763377474989614</v>
      </c>
      <c r="BG23" s="213">
        <f>AVERAGE(BF23:BF24)</f>
        <v>8.8495167704108493</v>
      </c>
      <c r="BH23" s="3"/>
      <c r="BI23" s="35" t="s">
        <v>42</v>
      </c>
      <c r="BJ23" s="43">
        <f>BJ22/BH22</f>
        <v>0.27437739681864887</v>
      </c>
    </row>
    <row r="24" spans="1:62">
      <c r="A24" s="33" t="s">
        <v>48</v>
      </c>
      <c r="B24" s="34">
        <v>2.028052654713806</v>
      </c>
      <c r="C24" s="210"/>
      <c r="D24" s="3"/>
      <c r="E24" s="3"/>
      <c r="F24" s="47"/>
      <c r="G24" s="37" t="s">
        <v>23</v>
      </c>
      <c r="H24" s="208"/>
      <c r="I24" s="38"/>
      <c r="J24" s="38"/>
      <c r="K24" s="49"/>
      <c r="L24" s="37" t="s">
        <v>23</v>
      </c>
      <c r="M24" s="208"/>
      <c r="N24" s="38"/>
      <c r="O24" s="38"/>
      <c r="P24" s="49"/>
      <c r="Q24" s="42">
        <v>0.31210218450603433</v>
      </c>
      <c r="R24" s="210"/>
      <c r="S24" s="3"/>
      <c r="T24" s="3"/>
      <c r="U24" s="47"/>
      <c r="V24" s="37" t="s">
        <v>23</v>
      </c>
      <c r="W24" s="208"/>
      <c r="X24" s="38"/>
      <c r="Y24" s="38"/>
      <c r="Z24" s="49"/>
      <c r="AA24" s="37" t="s">
        <v>23</v>
      </c>
      <c r="AB24" s="208"/>
      <c r="AC24" s="38"/>
      <c r="AD24" s="38"/>
      <c r="AE24" s="49"/>
      <c r="AF24" s="54">
        <v>0.22058060954261083</v>
      </c>
      <c r="AG24" s="210"/>
      <c r="AH24" s="3"/>
      <c r="AI24" s="3"/>
      <c r="AJ24" s="47"/>
      <c r="AK24" s="42">
        <v>754.92449691885463</v>
      </c>
      <c r="AL24" s="210"/>
      <c r="AM24" s="3"/>
      <c r="AN24" s="3"/>
      <c r="AO24" s="53"/>
      <c r="AP24" s="3"/>
      <c r="AQ24" s="34">
        <v>96.039311312430897</v>
      </c>
      <c r="AR24" s="210"/>
      <c r="AS24" s="3"/>
      <c r="AT24" s="3"/>
      <c r="AU24" s="47"/>
      <c r="AV24" s="37" t="s">
        <v>23</v>
      </c>
      <c r="AW24" s="208"/>
      <c r="AX24" s="38"/>
      <c r="AY24" s="38"/>
      <c r="AZ24" s="49"/>
      <c r="BA24" s="44">
        <v>13.960956303610679</v>
      </c>
      <c r="BB24" s="210"/>
      <c r="BC24" s="3"/>
      <c r="BD24" s="3"/>
      <c r="BE24" s="47"/>
      <c r="BF24" s="44">
        <v>9.7226957933227371</v>
      </c>
      <c r="BG24" s="210"/>
      <c r="BH24" s="3"/>
      <c r="BI24" s="3"/>
      <c r="BJ24" s="53"/>
    </row>
    <row r="25" spans="1:62">
      <c r="A25" s="33" t="s">
        <v>49</v>
      </c>
      <c r="B25" s="46">
        <v>1.815499992678308</v>
      </c>
      <c r="C25" s="213">
        <f>AVERAGE(B25:B26)</f>
        <v>1.7884294503429916</v>
      </c>
      <c r="D25" s="3"/>
      <c r="E25" s="3"/>
      <c r="F25" s="47"/>
      <c r="G25" s="48" t="s">
        <v>23</v>
      </c>
      <c r="H25" s="214" t="s">
        <v>23</v>
      </c>
      <c r="I25" s="38"/>
      <c r="J25" s="38"/>
      <c r="K25" s="49"/>
      <c r="L25" s="48" t="s">
        <v>23</v>
      </c>
      <c r="M25" s="214" t="s">
        <v>23</v>
      </c>
      <c r="N25" s="38"/>
      <c r="O25" s="38"/>
      <c r="P25" s="49"/>
      <c r="Q25" s="52">
        <v>0.35477745427276308</v>
      </c>
      <c r="R25" s="213">
        <f>AVERAGE(Q25:Q26)</f>
        <v>0.36402194473745636</v>
      </c>
      <c r="S25" s="3"/>
      <c r="T25" s="3"/>
      <c r="U25" s="47"/>
      <c r="V25" s="48" t="s">
        <v>23</v>
      </c>
      <c r="W25" s="214" t="s">
        <v>23</v>
      </c>
      <c r="X25" s="38"/>
      <c r="Y25" s="38"/>
      <c r="Z25" s="49"/>
      <c r="AA25" s="48" t="s">
        <v>23</v>
      </c>
      <c r="AB25" s="214" t="s">
        <v>23</v>
      </c>
      <c r="AC25" s="38"/>
      <c r="AD25" s="38"/>
      <c r="AE25" s="49"/>
      <c r="AF25" s="51">
        <v>0.26958069337080764</v>
      </c>
      <c r="AG25" s="213">
        <f>AVERAGE(AF25:AF26)</f>
        <v>0.24867103356915471</v>
      </c>
      <c r="AH25" s="3"/>
      <c r="AI25" s="3"/>
      <c r="AJ25" s="47"/>
      <c r="AK25" s="52">
        <v>527.81203648753069</v>
      </c>
      <c r="AL25" s="213">
        <f>AVERAGE(AK25:AK26)</f>
        <v>544.81399328220141</v>
      </c>
      <c r="AM25" s="3"/>
      <c r="AN25" s="3"/>
      <c r="AO25" s="53"/>
      <c r="AP25" s="3"/>
      <c r="AQ25" s="46">
        <v>100.32524406791501</v>
      </c>
      <c r="AR25" s="213">
        <f>AVERAGE(AQ25:AQ26)</f>
        <v>94.812042262857815</v>
      </c>
      <c r="AS25" s="3"/>
      <c r="AT25" s="3"/>
      <c r="AU25" s="47"/>
      <c r="AV25" s="48" t="s">
        <v>23</v>
      </c>
      <c r="AW25" s="214" t="s">
        <v>23</v>
      </c>
      <c r="AX25" s="38"/>
      <c r="AY25" s="38"/>
      <c r="AZ25" s="49"/>
      <c r="BA25" s="3">
        <v>19.009244642775073</v>
      </c>
      <c r="BB25" s="213">
        <f>AVERAGE(BA25:BA26)</f>
        <v>19.281057805821732</v>
      </c>
      <c r="BC25" s="3"/>
      <c r="BD25" s="3"/>
      <c r="BE25" s="47"/>
      <c r="BF25" s="3">
        <v>15.827002624076799</v>
      </c>
      <c r="BG25" s="213">
        <f>AVERAGE(BF25:BF26)</f>
        <v>16.782736907834526</v>
      </c>
      <c r="BH25" s="3"/>
      <c r="BI25" s="3"/>
      <c r="BJ25" s="53"/>
    </row>
    <row r="26" spans="1:62">
      <c r="A26" s="33" t="s">
        <v>49</v>
      </c>
      <c r="B26" s="34">
        <v>1.7613589080076755</v>
      </c>
      <c r="C26" s="210"/>
      <c r="D26" s="3"/>
      <c r="E26" s="3"/>
      <c r="F26" s="47"/>
      <c r="G26" s="37" t="s">
        <v>23</v>
      </c>
      <c r="H26" s="208"/>
      <c r="I26" s="38"/>
      <c r="J26" s="38"/>
      <c r="K26" s="49"/>
      <c r="L26" s="37" t="s">
        <v>23</v>
      </c>
      <c r="M26" s="208"/>
      <c r="N26" s="38"/>
      <c r="O26" s="38"/>
      <c r="P26" s="49"/>
      <c r="Q26" s="42">
        <v>0.37326643520214964</v>
      </c>
      <c r="R26" s="210"/>
      <c r="S26" s="3"/>
      <c r="T26" s="3"/>
      <c r="U26" s="47"/>
      <c r="V26" s="37" t="s">
        <v>23</v>
      </c>
      <c r="W26" s="208"/>
      <c r="X26" s="38"/>
      <c r="Y26" s="38"/>
      <c r="Z26" s="49"/>
      <c r="AA26" s="37" t="s">
        <v>23</v>
      </c>
      <c r="AB26" s="208"/>
      <c r="AC26" s="38"/>
      <c r="AD26" s="38"/>
      <c r="AE26" s="49"/>
      <c r="AF26" s="54">
        <v>0.2277613737675018</v>
      </c>
      <c r="AG26" s="210"/>
      <c r="AH26" s="3"/>
      <c r="AI26" s="3"/>
      <c r="AJ26" s="47"/>
      <c r="AK26" s="42">
        <v>561.81595007687201</v>
      </c>
      <c r="AL26" s="210"/>
      <c r="AM26" s="3"/>
      <c r="AN26" s="3"/>
      <c r="AO26" s="53"/>
      <c r="AP26" s="3"/>
      <c r="AQ26" s="34">
        <v>89.298840457800623</v>
      </c>
      <c r="AR26" s="210"/>
      <c r="AS26" s="3"/>
      <c r="AT26" s="3"/>
      <c r="AU26" s="47"/>
      <c r="AV26" s="37" t="s">
        <v>23</v>
      </c>
      <c r="AW26" s="208"/>
      <c r="AX26" s="38"/>
      <c r="AY26" s="38"/>
      <c r="AZ26" s="49"/>
      <c r="BA26" s="44">
        <v>19.552870968868387</v>
      </c>
      <c r="BB26" s="210"/>
      <c r="BC26" s="3"/>
      <c r="BD26" s="3"/>
      <c r="BE26" s="47"/>
      <c r="BF26" s="44">
        <v>17.73847119159225</v>
      </c>
      <c r="BG26" s="210"/>
      <c r="BH26" s="3"/>
      <c r="BI26" s="3"/>
      <c r="BJ26" s="53"/>
    </row>
    <row r="27" spans="1:62">
      <c r="A27" s="33" t="s">
        <v>50</v>
      </c>
      <c r="B27" s="46">
        <v>2.8091476992771542</v>
      </c>
      <c r="C27" s="213">
        <f>AVERAGE(B27:B28)</f>
        <v>2.3204347422363254</v>
      </c>
      <c r="D27" s="3"/>
      <c r="E27" s="3"/>
      <c r="F27" s="47"/>
      <c r="G27" s="48" t="s">
        <v>23</v>
      </c>
      <c r="H27" s="214" t="s">
        <v>23</v>
      </c>
      <c r="I27" s="38"/>
      <c r="J27" s="38"/>
      <c r="K27" s="49"/>
      <c r="L27" s="48" t="s">
        <v>23</v>
      </c>
      <c r="M27" s="214" t="s">
        <v>23</v>
      </c>
      <c r="N27" s="38"/>
      <c r="O27" s="38"/>
      <c r="P27" s="49"/>
      <c r="Q27" s="52">
        <v>0.32037377979406101</v>
      </c>
      <c r="R27" s="213">
        <f>AVERAGE(Q27:Q28)</f>
        <v>0.31552048748691564</v>
      </c>
      <c r="S27" s="3"/>
      <c r="T27" s="3"/>
      <c r="U27" s="47"/>
      <c r="V27" s="48" t="s">
        <v>23</v>
      </c>
      <c r="W27" s="214" t="s">
        <v>23</v>
      </c>
      <c r="X27" s="38"/>
      <c r="Y27" s="38"/>
      <c r="Z27" s="49"/>
      <c r="AA27" s="48" t="s">
        <v>23</v>
      </c>
      <c r="AB27" s="214" t="s">
        <v>23</v>
      </c>
      <c r="AC27" s="38"/>
      <c r="AD27" s="38"/>
      <c r="AE27" s="49"/>
      <c r="AF27" s="51">
        <v>0.25177810871552225</v>
      </c>
      <c r="AG27" s="213">
        <f>AVERAGE(AF27:AF28)</f>
        <v>0.25523734422918931</v>
      </c>
      <c r="AH27" s="3"/>
      <c r="AI27" s="3"/>
      <c r="AJ27" s="47"/>
      <c r="AK27" s="52">
        <v>789.59809687057668</v>
      </c>
      <c r="AL27" s="213">
        <f>AVERAGE(AK27:AK28)</f>
        <v>725.93955575840619</v>
      </c>
      <c r="AM27" s="3"/>
      <c r="AN27" s="3"/>
      <c r="AO27" s="53"/>
      <c r="AP27" s="3"/>
      <c r="AQ27" s="46">
        <v>112.82929437564651</v>
      </c>
      <c r="AR27" s="213">
        <f>AVERAGE(AQ27:AQ28)</f>
        <v>106.27163210108341</v>
      </c>
      <c r="AS27" s="3"/>
      <c r="AT27" s="3"/>
      <c r="AU27" s="47"/>
      <c r="AV27" s="48" t="s">
        <v>23</v>
      </c>
      <c r="AW27" s="214" t="s">
        <v>23</v>
      </c>
      <c r="AX27" s="38"/>
      <c r="AY27" s="38"/>
      <c r="AZ27" s="49"/>
      <c r="BA27" s="3">
        <v>18.748426784342172</v>
      </c>
      <c r="BB27" s="213">
        <f>AVERAGE(BA27:BA28)</f>
        <v>15.508481140925593</v>
      </c>
      <c r="BC27" s="3"/>
      <c r="BD27" s="3"/>
      <c r="BE27" s="47"/>
      <c r="BF27" s="3">
        <v>13.25618942099913</v>
      </c>
      <c r="BG27" s="213">
        <f>AVERAGE(BF27:BF28)</f>
        <v>13.229253988188258</v>
      </c>
      <c r="BH27" s="3"/>
      <c r="BI27" s="3"/>
      <c r="BJ27" s="53"/>
    </row>
    <row r="28" spans="1:62">
      <c r="A28" s="33" t="s">
        <v>50</v>
      </c>
      <c r="B28" s="34">
        <v>1.8317217851954968</v>
      </c>
      <c r="C28" s="210"/>
      <c r="D28" s="3"/>
      <c r="E28" s="3"/>
      <c r="F28" s="47"/>
      <c r="G28" s="37" t="s">
        <v>23</v>
      </c>
      <c r="H28" s="208"/>
      <c r="I28" s="38"/>
      <c r="J28" s="38"/>
      <c r="K28" s="49"/>
      <c r="L28" s="37" t="s">
        <v>23</v>
      </c>
      <c r="M28" s="208"/>
      <c r="N28" s="38"/>
      <c r="O28" s="38"/>
      <c r="P28" s="49"/>
      <c r="Q28" s="42">
        <v>0.31066719517977032</v>
      </c>
      <c r="R28" s="210"/>
      <c r="S28" s="3"/>
      <c r="T28" s="3"/>
      <c r="U28" s="47"/>
      <c r="V28" s="37" t="s">
        <v>23</v>
      </c>
      <c r="W28" s="208"/>
      <c r="X28" s="38"/>
      <c r="Y28" s="38"/>
      <c r="Z28" s="49"/>
      <c r="AA28" s="37" t="s">
        <v>23</v>
      </c>
      <c r="AB28" s="208"/>
      <c r="AC28" s="38"/>
      <c r="AD28" s="38"/>
      <c r="AE28" s="49"/>
      <c r="AF28" s="54">
        <v>0.25869657974285631</v>
      </c>
      <c r="AG28" s="210"/>
      <c r="AH28" s="3"/>
      <c r="AI28" s="3"/>
      <c r="AJ28" s="47"/>
      <c r="AK28" s="42">
        <v>662.28101464623558</v>
      </c>
      <c r="AL28" s="210"/>
      <c r="AM28" s="3"/>
      <c r="AN28" s="3"/>
      <c r="AO28" s="53"/>
      <c r="AP28" s="3"/>
      <c r="AQ28" s="34">
        <v>99.713969826520326</v>
      </c>
      <c r="AR28" s="210"/>
      <c r="AS28" s="3"/>
      <c r="AT28" s="3"/>
      <c r="AU28" s="47"/>
      <c r="AV28" s="37" t="s">
        <v>23</v>
      </c>
      <c r="AW28" s="208"/>
      <c r="AX28" s="38"/>
      <c r="AY28" s="38"/>
      <c r="AZ28" s="49"/>
      <c r="BA28" s="44">
        <v>12.268535497509014</v>
      </c>
      <c r="BB28" s="210"/>
      <c r="BC28" s="3"/>
      <c r="BD28" s="3"/>
      <c r="BE28" s="47"/>
      <c r="BF28" s="44">
        <v>13.202318555377389</v>
      </c>
      <c r="BG28" s="210"/>
      <c r="BH28" s="3"/>
      <c r="BI28" s="3"/>
      <c r="BJ28" s="53"/>
    </row>
    <row r="29" spans="1:62">
      <c r="A29" s="33" t="s">
        <v>51</v>
      </c>
      <c r="B29" s="46">
        <v>2.4380268321599718</v>
      </c>
      <c r="C29" s="213">
        <f>AVERAGE(B29:B30)</f>
        <v>2.4571839332807546</v>
      </c>
      <c r="D29" s="3"/>
      <c r="E29" s="3"/>
      <c r="F29" s="47"/>
      <c r="G29" s="48" t="s">
        <v>23</v>
      </c>
      <c r="H29" s="214" t="s">
        <v>23</v>
      </c>
      <c r="I29" s="38"/>
      <c r="J29" s="38"/>
      <c r="K29" s="49"/>
      <c r="L29" s="48" t="s">
        <v>23</v>
      </c>
      <c r="M29" s="214" t="s">
        <v>23</v>
      </c>
      <c r="N29" s="38"/>
      <c r="O29" s="38"/>
      <c r="P29" s="49"/>
      <c r="Q29" s="52">
        <v>0.19927161939788371</v>
      </c>
      <c r="R29" s="213">
        <f>AVERAGE(Q29:Q30)</f>
        <v>0.2123135065820459</v>
      </c>
      <c r="S29" s="3"/>
      <c r="T29" s="3"/>
      <c r="U29" s="47"/>
      <c r="V29" s="48" t="s">
        <v>23</v>
      </c>
      <c r="W29" s="214" t="s">
        <v>23</v>
      </c>
      <c r="X29" s="38"/>
      <c r="Y29" s="38"/>
      <c r="Z29" s="49"/>
      <c r="AA29" s="48" t="s">
        <v>23</v>
      </c>
      <c r="AB29" s="214" t="s">
        <v>23</v>
      </c>
      <c r="AC29" s="38"/>
      <c r="AD29" s="38"/>
      <c r="AE29" s="49"/>
      <c r="AF29" s="51">
        <v>0.24897562729603248</v>
      </c>
      <c r="AG29" s="213">
        <f>AVERAGE(AF29:AF30)</f>
        <v>0.25286795708862919</v>
      </c>
      <c r="AH29" s="3"/>
      <c r="AI29" s="3"/>
      <c r="AJ29" s="47"/>
      <c r="AK29" s="52">
        <v>1007.0573695437682</v>
      </c>
      <c r="AL29" s="213">
        <f>AVERAGE(AK29:AK30)</f>
        <v>1080.2944092823689</v>
      </c>
      <c r="AM29" s="3"/>
      <c r="AN29" s="3"/>
      <c r="AO29" s="53"/>
      <c r="AP29" s="3"/>
      <c r="AQ29" s="46">
        <v>112.52473135697777</v>
      </c>
      <c r="AR29" s="213">
        <f>AVERAGE(AQ29:AQ30)</f>
        <v>108.69839090732398</v>
      </c>
      <c r="AS29" s="3"/>
      <c r="AT29" s="3"/>
      <c r="AU29" s="47"/>
      <c r="AV29" s="48" t="s">
        <v>23</v>
      </c>
      <c r="AW29" s="214" t="s">
        <v>23</v>
      </c>
      <c r="AX29" s="38"/>
      <c r="AY29" s="38"/>
      <c r="AZ29" s="49"/>
      <c r="BA29" s="3">
        <v>10.376993301183182</v>
      </c>
      <c r="BB29" s="213">
        <f>AVERAGE(BA29:BA30)</f>
        <v>9.5494452178015425</v>
      </c>
      <c r="BC29" s="3"/>
      <c r="BD29" s="3"/>
      <c r="BE29" s="47"/>
      <c r="BF29" s="55" t="s">
        <v>23</v>
      </c>
      <c r="BG29" s="214" t="s">
        <v>23</v>
      </c>
      <c r="BH29" s="3"/>
      <c r="BI29" s="3"/>
      <c r="BJ29" s="53"/>
    </row>
    <row r="30" spans="1:62" ht="17" thickBot="1">
      <c r="A30" s="82" t="s">
        <v>51</v>
      </c>
      <c r="B30" s="83">
        <v>2.4763410344015369</v>
      </c>
      <c r="C30" s="219"/>
      <c r="D30" s="84"/>
      <c r="E30" s="84"/>
      <c r="F30" s="85"/>
      <c r="G30" s="86" t="s">
        <v>23</v>
      </c>
      <c r="H30" s="220"/>
      <c r="I30" s="87"/>
      <c r="J30" s="87"/>
      <c r="K30" s="88"/>
      <c r="L30" s="86" t="s">
        <v>23</v>
      </c>
      <c r="M30" s="220"/>
      <c r="N30" s="87"/>
      <c r="O30" s="87"/>
      <c r="P30" s="88"/>
      <c r="Q30" s="89">
        <v>0.22535539376620806</v>
      </c>
      <c r="R30" s="219"/>
      <c r="S30" s="84"/>
      <c r="T30" s="84"/>
      <c r="U30" s="85"/>
      <c r="V30" s="86" t="s">
        <v>23</v>
      </c>
      <c r="W30" s="220"/>
      <c r="X30" s="87"/>
      <c r="Y30" s="87"/>
      <c r="Z30" s="88"/>
      <c r="AA30" s="86" t="s">
        <v>23</v>
      </c>
      <c r="AB30" s="220"/>
      <c r="AC30" s="87"/>
      <c r="AD30" s="87"/>
      <c r="AE30" s="88"/>
      <c r="AF30" s="90">
        <v>0.25676028688122593</v>
      </c>
      <c r="AG30" s="219"/>
      <c r="AH30" s="84"/>
      <c r="AI30" s="84"/>
      <c r="AJ30" s="85"/>
      <c r="AK30" s="89">
        <v>1153.5314490209694</v>
      </c>
      <c r="AL30" s="219"/>
      <c r="AM30" s="84"/>
      <c r="AN30" s="84"/>
      <c r="AO30" s="91"/>
      <c r="AP30" s="3"/>
      <c r="AQ30" s="83">
        <v>104.8720504576702</v>
      </c>
      <c r="AR30" s="219"/>
      <c r="AS30" s="84"/>
      <c r="AT30" s="84"/>
      <c r="AU30" s="85"/>
      <c r="AV30" s="86" t="s">
        <v>23</v>
      </c>
      <c r="AW30" s="220"/>
      <c r="AX30" s="87"/>
      <c r="AY30" s="87"/>
      <c r="AZ30" s="88"/>
      <c r="BA30" s="84">
        <v>8.721897134419903</v>
      </c>
      <c r="BB30" s="219"/>
      <c r="BC30" s="84"/>
      <c r="BD30" s="84"/>
      <c r="BE30" s="85"/>
      <c r="BF30" s="92" t="s">
        <v>23</v>
      </c>
      <c r="BG30" s="220"/>
      <c r="BH30" s="84"/>
      <c r="BI30" s="84"/>
      <c r="BJ30" s="91"/>
    </row>
    <row r="31" spans="1:62" ht="17" thickTop="1">
      <c r="A31" s="45" t="s">
        <v>52</v>
      </c>
      <c r="B31" s="46">
        <v>2.1651698783037947</v>
      </c>
      <c r="C31" s="222">
        <f>AVERAGE(B31:B32)</f>
        <v>2.2722048829454735</v>
      </c>
      <c r="D31" s="69">
        <f>AVERAGE(C31:C40)</f>
        <v>2.1329013031559207</v>
      </c>
      <c r="E31" s="70" t="s">
        <v>22</v>
      </c>
      <c r="F31" s="71">
        <f>STDEV(C31:C40)</f>
        <v>0.46997203605336135</v>
      </c>
      <c r="G31" s="48" t="s">
        <v>23</v>
      </c>
      <c r="H31" s="221" t="s">
        <v>23</v>
      </c>
      <c r="I31" s="69">
        <f>AVERAGE(H31:H40)</f>
        <v>0.79161242884417582</v>
      </c>
      <c r="J31" s="70" t="s">
        <v>22</v>
      </c>
      <c r="K31" s="71">
        <f>STDEV(H31:H40)</f>
        <v>5.1849793484790282E-2</v>
      </c>
      <c r="L31" s="48" t="s">
        <v>23</v>
      </c>
      <c r="M31" s="221" t="s">
        <v>23</v>
      </c>
      <c r="N31" s="74"/>
      <c r="O31" s="38" t="s">
        <v>23</v>
      </c>
      <c r="P31" s="75"/>
      <c r="Q31" s="52">
        <v>0.32506495764553028</v>
      </c>
      <c r="R31" s="222">
        <f>AVERAGE(Q31:Q32)</f>
        <v>0.34314058614217002</v>
      </c>
      <c r="S31" s="69">
        <f>AVERAGE(R31:R40)</f>
        <v>0.2593677506950095</v>
      </c>
      <c r="T31" s="70" t="s">
        <v>22</v>
      </c>
      <c r="U31" s="71">
        <f>STDEV(R31:R40)</f>
        <v>5.4616411385976948E-2</v>
      </c>
      <c r="V31" s="48" t="s">
        <v>23</v>
      </c>
      <c r="W31" s="221" t="s">
        <v>23</v>
      </c>
      <c r="X31" s="74"/>
      <c r="Y31" s="38" t="s">
        <v>23</v>
      </c>
      <c r="Z31" s="75"/>
      <c r="AA31" s="48" t="s">
        <v>23</v>
      </c>
      <c r="AB31" s="221" t="s">
        <v>23</v>
      </c>
      <c r="AC31" s="74"/>
      <c r="AD31" s="38" t="s">
        <v>23</v>
      </c>
      <c r="AE31" s="75"/>
      <c r="AF31" s="48" t="s">
        <v>23</v>
      </c>
      <c r="AG31" s="221" t="s">
        <v>23</v>
      </c>
      <c r="AH31" s="69">
        <f>AVERAGE(AG31:AG40)</f>
        <v>0.21624532227160403</v>
      </c>
      <c r="AI31" s="70" t="s">
        <v>22</v>
      </c>
      <c r="AJ31" s="71">
        <f>STDEV(AG31:AG40)</f>
        <v>4.7715579927716613E-2</v>
      </c>
      <c r="AK31" s="52">
        <v>1342.5881250204106</v>
      </c>
      <c r="AL31" s="222">
        <f>AVERAGE(AK31:AK32)</f>
        <v>1317.3345789581467</v>
      </c>
      <c r="AM31" s="78">
        <f>AVERAGE(AL31:AL40)</f>
        <v>1164.7588231592422</v>
      </c>
      <c r="AN31" s="70" t="s">
        <v>22</v>
      </c>
      <c r="AO31" s="79">
        <f>STDEV(AL31:AL40)</f>
        <v>259.33859953814994</v>
      </c>
      <c r="AP31" s="3"/>
      <c r="AQ31" s="46">
        <v>100.65182340986573</v>
      </c>
      <c r="AR31" s="222">
        <f>AVERAGE(AQ31:AQ32)</f>
        <v>103.43229982443334</v>
      </c>
      <c r="AS31" s="78">
        <f>AVERAGE(AR31:AR40)</f>
        <v>93.054241859174482</v>
      </c>
      <c r="AT31" s="70" t="s">
        <v>22</v>
      </c>
      <c r="AU31" s="80">
        <f>STDEV(AR31:AR40)</f>
        <v>11.337851645932073</v>
      </c>
      <c r="AV31" s="52" t="s">
        <v>23</v>
      </c>
      <c r="AW31" s="221" t="s">
        <v>23</v>
      </c>
      <c r="AX31" s="74"/>
      <c r="AY31" s="38" t="s">
        <v>23</v>
      </c>
      <c r="AZ31" s="75"/>
      <c r="BA31" s="3">
        <v>21.45281157503512</v>
      </c>
      <c r="BB31" s="222">
        <f>AVERAGE(BA31:BA32)</f>
        <v>20.019686618308306</v>
      </c>
      <c r="BC31" s="78">
        <f>AVERAGE(BB31:BB40)</f>
        <v>15.798355367170251</v>
      </c>
      <c r="BD31" s="70" t="s">
        <v>22</v>
      </c>
      <c r="BE31" s="80">
        <f>STDEV(BB31:BB40)</f>
        <v>3.4024676594916108</v>
      </c>
      <c r="BF31" s="3">
        <v>13.132320784190982</v>
      </c>
      <c r="BG31" s="222">
        <f>AVERAGE(BF31:BF32)</f>
        <v>12.345389762370415</v>
      </c>
      <c r="BH31" s="78">
        <f>AVERAGE(BG31:BG40)</f>
        <v>10.792272783579923</v>
      </c>
      <c r="BI31" s="70" t="s">
        <v>22</v>
      </c>
      <c r="BJ31" s="79">
        <f>STDEV(BG31:BG40)</f>
        <v>2.6676593410400717</v>
      </c>
    </row>
    <row r="32" spans="1:62">
      <c r="A32" s="33" t="s">
        <v>52</v>
      </c>
      <c r="B32" s="34">
        <v>2.3792398875871528</v>
      </c>
      <c r="C32" s="210"/>
      <c r="D32" s="3"/>
      <c r="E32" s="35" t="s">
        <v>42</v>
      </c>
      <c r="F32" s="36">
        <f>F31/D31</f>
        <v>0.22034401467989781</v>
      </c>
      <c r="G32" s="37" t="s">
        <v>23</v>
      </c>
      <c r="H32" s="208"/>
      <c r="I32" s="3"/>
      <c r="J32" s="35" t="s">
        <v>42</v>
      </c>
      <c r="K32" s="36">
        <f>K31/I31</f>
        <v>6.5498963375923203E-2</v>
      </c>
      <c r="L32" s="37" t="s">
        <v>23</v>
      </c>
      <c r="M32" s="208"/>
      <c r="N32" s="38"/>
      <c r="O32" s="39"/>
      <c r="P32" s="40"/>
      <c r="Q32" s="42">
        <v>0.36121621463880982</v>
      </c>
      <c r="R32" s="210"/>
      <c r="S32" s="3"/>
      <c r="T32" s="35" t="s">
        <v>42</v>
      </c>
      <c r="U32" s="36">
        <f>U31/S31</f>
        <v>0.21057518230244585</v>
      </c>
      <c r="V32" s="37" t="s">
        <v>23</v>
      </c>
      <c r="W32" s="208"/>
      <c r="X32" s="38"/>
      <c r="Y32" s="39"/>
      <c r="Z32" s="40"/>
      <c r="AA32" s="37" t="s">
        <v>23</v>
      </c>
      <c r="AB32" s="208"/>
      <c r="AC32" s="38"/>
      <c r="AD32" s="39"/>
      <c r="AE32" s="40"/>
      <c r="AF32" s="37" t="s">
        <v>23</v>
      </c>
      <c r="AG32" s="208"/>
      <c r="AH32" s="3"/>
      <c r="AI32" s="35" t="s">
        <v>42</v>
      </c>
      <c r="AJ32" s="36">
        <f>AJ31/AH31</f>
        <v>0.22065485360088327</v>
      </c>
      <c r="AK32" s="42">
        <v>1292.0810328958826</v>
      </c>
      <c r="AL32" s="210"/>
      <c r="AM32" s="3"/>
      <c r="AN32" s="35" t="s">
        <v>42</v>
      </c>
      <c r="AO32" s="43">
        <f>AO31/AM31</f>
        <v>0.22265433356815531</v>
      </c>
      <c r="AP32" s="3"/>
      <c r="AQ32" s="34">
        <v>106.21277623900096</v>
      </c>
      <c r="AR32" s="210"/>
      <c r="AS32" s="3"/>
      <c r="AT32" s="35" t="s">
        <v>42</v>
      </c>
      <c r="AU32" s="36">
        <f>AU31/AS31</f>
        <v>0.12184131985181761</v>
      </c>
      <c r="AV32" s="42" t="s">
        <v>23</v>
      </c>
      <c r="AW32" s="208"/>
      <c r="AX32" s="38"/>
      <c r="AY32" s="39"/>
      <c r="AZ32" s="40"/>
      <c r="BA32" s="44">
        <v>18.586561661581491</v>
      </c>
      <c r="BB32" s="210"/>
      <c r="BC32" s="3"/>
      <c r="BD32" s="35" t="s">
        <v>42</v>
      </c>
      <c r="BE32" s="36">
        <f>BE31/BC31</f>
        <v>0.21536847225009914</v>
      </c>
      <c r="BF32" s="44">
        <v>11.558458740549847</v>
      </c>
      <c r="BG32" s="210"/>
      <c r="BH32" s="3"/>
      <c r="BI32" s="35" t="s">
        <v>42</v>
      </c>
      <c r="BJ32" s="43">
        <f>BJ31/BH31</f>
        <v>0.24718234931003827</v>
      </c>
    </row>
    <row r="33" spans="1:62">
      <c r="A33" s="33" t="s">
        <v>53</v>
      </c>
      <c r="B33" s="46">
        <v>1.8841132922760382</v>
      </c>
      <c r="C33" s="213">
        <f>AVERAGE(B33:B34)</f>
        <v>2.0036640604556775</v>
      </c>
      <c r="D33" s="3"/>
      <c r="E33" s="3"/>
      <c r="F33" s="47"/>
      <c r="G33" s="51">
        <v>0.87124326310909794</v>
      </c>
      <c r="H33" s="213">
        <f>AVERAGE(G33:G34)</f>
        <v>0.83008983533516001</v>
      </c>
      <c r="I33" s="3"/>
      <c r="J33" s="3"/>
      <c r="K33" s="47"/>
      <c r="L33" s="48" t="s">
        <v>23</v>
      </c>
      <c r="M33" s="214" t="s">
        <v>23</v>
      </c>
      <c r="N33" s="38"/>
      <c r="O33" s="38"/>
      <c r="P33" s="49"/>
      <c r="Q33" s="52">
        <v>0.29010182779340549</v>
      </c>
      <c r="R33" s="213">
        <f>AVERAGE(Q33:Q34)</f>
        <v>0.28634963587083506</v>
      </c>
      <c r="S33" s="3"/>
      <c r="T33" s="3"/>
      <c r="U33" s="47"/>
      <c r="V33" s="48" t="s">
        <v>23</v>
      </c>
      <c r="W33" s="214" t="s">
        <v>23</v>
      </c>
      <c r="X33" s="38"/>
      <c r="Y33" s="38"/>
      <c r="Z33" s="49"/>
      <c r="AA33" s="48" t="s">
        <v>23</v>
      </c>
      <c r="AB33" s="214" t="s">
        <v>23</v>
      </c>
      <c r="AC33" s="38"/>
      <c r="AD33" s="38"/>
      <c r="AE33" s="49"/>
      <c r="AF33" s="51">
        <v>0.19636132944012213</v>
      </c>
      <c r="AG33" s="213">
        <f>AVERAGE(AF33:AF34)</f>
        <v>0.16199920510983812</v>
      </c>
      <c r="AH33" s="3"/>
      <c r="AI33" s="3"/>
      <c r="AJ33" s="47"/>
      <c r="AK33" s="52">
        <v>953.60448724022103</v>
      </c>
      <c r="AL33" s="213">
        <f>AVERAGE(AK33:AK34)</f>
        <v>906.61408929258073</v>
      </c>
      <c r="AM33" s="3"/>
      <c r="AN33" s="3"/>
      <c r="AO33" s="53"/>
      <c r="AP33" s="3"/>
      <c r="AQ33" s="46">
        <v>90.748299081064872</v>
      </c>
      <c r="AR33" s="213">
        <f>AVERAGE(AQ33:AQ34)</f>
        <v>93.951634442019383</v>
      </c>
      <c r="AS33" s="3"/>
      <c r="AT33" s="3"/>
      <c r="AU33" s="47"/>
      <c r="AV33" s="52" t="s">
        <v>23</v>
      </c>
      <c r="AW33" s="214" t="s">
        <v>23</v>
      </c>
      <c r="AX33" s="38"/>
      <c r="AY33" s="38"/>
      <c r="AZ33" s="49"/>
      <c r="BA33" s="3">
        <v>12.15535225525772</v>
      </c>
      <c r="BB33" s="213">
        <f>AVERAGE(BA33:BA34)</f>
        <v>11.861394456297898</v>
      </c>
      <c r="BC33" s="3"/>
      <c r="BD33" s="3"/>
      <c r="BE33" s="47"/>
      <c r="BF33" s="3">
        <v>8.571467947814515</v>
      </c>
      <c r="BG33" s="213">
        <f>AVERAGE(BF33:BF34)</f>
        <v>9.8076354167624693</v>
      </c>
      <c r="BH33" s="3"/>
      <c r="BI33" s="3"/>
      <c r="BJ33" s="53"/>
    </row>
    <row r="34" spans="1:62">
      <c r="A34" s="33" t="s">
        <v>53</v>
      </c>
      <c r="B34" s="34">
        <v>2.1232148286353167</v>
      </c>
      <c r="C34" s="210"/>
      <c r="D34" s="3"/>
      <c r="E34" s="3"/>
      <c r="F34" s="47"/>
      <c r="G34" s="54">
        <v>0.78893640756122196</v>
      </c>
      <c r="H34" s="210"/>
      <c r="I34" s="3"/>
      <c r="J34" s="3"/>
      <c r="K34" s="47"/>
      <c r="L34" s="37" t="s">
        <v>23</v>
      </c>
      <c r="M34" s="208"/>
      <c r="N34" s="38"/>
      <c r="O34" s="38"/>
      <c r="P34" s="49"/>
      <c r="Q34" s="42">
        <v>0.28259744394826469</v>
      </c>
      <c r="R34" s="210"/>
      <c r="S34" s="3"/>
      <c r="T34" s="3"/>
      <c r="U34" s="47"/>
      <c r="V34" s="37" t="s">
        <v>23</v>
      </c>
      <c r="W34" s="208"/>
      <c r="X34" s="38"/>
      <c r="Y34" s="38"/>
      <c r="Z34" s="49"/>
      <c r="AA34" s="37" t="s">
        <v>23</v>
      </c>
      <c r="AB34" s="208"/>
      <c r="AC34" s="38"/>
      <c r="AD34" s="38"/>
      <c r="AE34" s="49"/>
      <c r="AF34" s="54">
        <v>0.1276370807795541</v>
      </c>
      <c r="AG34" s="210"/>
      <c r="AH34" s="3"/>
      <c r="AI34" s="3"/>
      <c r="AJ34" s="47"/>
      <c r="AK34" s="42">
        <v>859.62369134494054</v>
      </c>
      <c r="AL34" s="210"/>
      <c r="AM34" s="3"/>
      <c r="AN34" s="3"/>
      <c r="AO34" s="53"/>
      <c r="AP34" s="3"/>
      <c r="AQ34" s="34">
        <v>97.154969802973909</v>
      </c>
      <c r="AR34" s="210"/>
      <c r="AS34" s="3"/>
      <c r="AT34" s="3"/>
      <c r="AU34" s="47"/>
      <c r="AV34" s="42" t="s">
        <v>23</v>
      </c>
      <c r="AW34" s="208"/>
      <c r="AX34" s="38"/>
      <c r="AY34" s="38"/>
      <c r="AZ34" s="49"/>
      <c r="BA34" s="44">
        <v>11.567436657338074</v>
      </c>
      <c r="BB34" s="210"/>
      <c r="BC34" s="3"/>
      <c r="BD34" s="3"/>
      <c r="BE34" s="47"/>
      <c r="BF34" s="44">
        <v>11.043802885710424</v>
      </c>
      <c r="BG34" s="210"/>
      <c r="BH34" s="3"/>
      <c r="BI34" s="3"/>
      <c r="BJ34" s="53"/>
    </row>
    <row r="35" spans="1:62">
      <c r="A35" s="33" t="s">
        <v>54</v>
      </c>
      <c r="B35" s="46">
        <v>1.5872689497980108</v>
      </c>
      <c r="C35" s="213">
        <f>AVERAGE(B35:B36)</f>
        <v>1.6930963958374998</v>
      </c>
      <c r="D35" s="3"/>
      <c r="E35" s="3"/>
      <c r="F35" s="47"/>
      <c r="G35" s="48" t="s">
        <v>23</v>
      </c>
      <c r="H35" s="213">
        <f>AVERAGE(G35:G36)</f>
        <v>0.81209799999999999</v>
      </c>
      <c r="I35" s="3"/>
      <c r="J35" s="3"/>
      <c r="K35" s="47"/>
      <c r="L35" s="48" t="s">
        <v>23</v>
      </c>
      <c r="M35" s="214" t="s">
        <v>23</v>
      </c>
      <c r="N35" s="38"/>
      <c r="O35" s="38"/>
      <c r="P35" s="49"/>
      <c r="Q35" s="52">
        <v>0.2074662378046862</v>
      </c>
      <c r="R35" s="213">
        <f>AVERAGE(Q35:Q36)</f>
        <v>0.21960688867344746</v>
      </c>
      <c r="S35" s="3"/>
      <c r="T35" s="3"/>
      <c r="U35" s="47"/>
      <c r="V35" s="48" t="s">
        <v>23</v>
      </c>
      <c r="W35" s="214" t="s">
        <v>23</v>
      </c>
      <c r="X35" s="38"/>
      <c r="Y35" s="38"/>
      <c r="Z35" s="49"/>
      <c r="AA35" s="48" t="s">
        <v>23</v>
      </c>
      <c r="AB35" s="214" t="s">
        <v>23</v>
      </c>
      <c r="AC35" s="38"/>
      <c r="AD35" s="38"/>
      <c r="AE35" s="49"/>
      <c r="AF35" s="51">
        <v>0.22430241508326904</v>
      </c>
      <c r="AG35" s="213">
        <f>AVERAGE(AF35:AF36)</f>
        <v>0.21867869000509416</v>
      </c>
      <c r="AH35" s="3"/>
      <c r="AI35" s="3"/>
      <c r="AJ35" s="47"/>
      <c r="AK35" s="52">
        <v>1360.3285241002795</v>
      </c>
      <c r="AL35" s="213">
        <f>AVERAGE(AK35:AK36)</f>
        <v>1475.1913780464133</v>
      </c>
      <c r="AM35" s="3"/>
      <c r="AN35" s="3"/>
      <c r="AO35" s="53"/>
      <c r="AP35" s="3"/>
      <c r="AQ35" s="46">
        <v>76.352672148665548</v>
      </c>
      <c r="AR35" s="213">
        <f>AVERAGE(AQ35:AQ36)</f>
        <v>77.485707372698045</v>
      </c>
      <c r="AS35" s="3"/>
      <c r="AT35" s="3"/>
      <c r="AU35" s="47"/>
      <c r="AV35" s="52" t="s">
        <v>23</v>
      </c>
      <c r="AW35" s="214" t="s">
        <v>23</v>
      </c>
      <c r="AX35" s="38"/>
      <c r="AY35" s="38"/>
      <c r="AZ35" s="49"/>
      <c r="BA35" s="3">
        <v>17.723377966367259</v>
      </c>
      <c r="BB35" s="213">
        <f>AVERAGE(BA35:BA36)</f>
        <v>17.717922404878337</v>
      </c>
      <c r="BC35" s="3"/>
      <c r="BD35" s="3"/>
      <c r="BE35" s="47"/>
      <c r="BF35" s="3">
        <v>11.766465376971437</v>
      </c>
      <c r="BG35" s="213">
        <f>AVERAGE(BF35:BF36)</f>
        <v>11.60351825969008</v>
      </c>
      <c r="BH35" s="3"/>
      <c r="BI35" s="3"/>
      <c r="BJ35" s="53"/>
    </row>
    <row r="36" spans="1:62">
      <c r="A36" s="33" t="s">
        <v>54</v>
      </c>
      <c r="B36" s="34">
        <v>1.7989238418769891</v>
      </c>
      <c r="C36" s="210"/>
      <c r="D36" s="3"/>
      <c r="E36" s="3"/>
      <c r="F36" s="47"/>
      <c r="G36" s="54">
        <v>0.81209799999999999</v>
      </c>
      <c r="H36" s="210"/>
      <c r="I36" s="3"/>
      <c r="J36" s="3"/>
      <c r="K36" s="47"/>
      <c r="L36" s="37" t="s">
        <v>23</v>
      </c>
      <c r="M36" s="208"/>
      <c r="N36" s="38"/>
      <c r="O36" s="38"/>
      <c r="P36" s="49"/>
      <c r="Q36" s="42">
        <v>0.23174753954220872</v>
      </c>
      <c r="R36" s="210"/>
      <c r="S36" s="3"/>
      <c r="T36" s="3"/>
      <c r="U36" s="47"/>
      <c r="V36" s="37" t="s">
        <v>23</v>
      </c>
      <c r="W36" s="208"/>
      <c r="X36" s="38"/>
      <c r="Y36" s="38"/>
      <c r="Z36" s="49"/>
      <c r="AA36" s="37" t="s">
        <v>23</v>
      </c>
      <c r="AB36" s="208"/>
      <c r="AC36" s="38"/>
      <c r="AD36" s="38"/>
      <c r="AE36" s="49"/>
      <c r="AF36" s="54">
        <v>0.2130549649269193</v>
      </c>
      <c r="AG36" s="210"/>
      <c r="AH36" s="3"/>
      <c r="AI36" s="3"/>
      <c r="AJ36" s="47"/>
      <c r="AK36" s="42">
        <v>1590.0542319925469</v>
      </c>
      <c r="AL36" s="210"/>
      <c r="AM36" s="3"/>
      <c r="AN36" s="3"/>
      <c r="AO36" s="53"/>
      <c r="AP36" s="3"/>
      <c r="AQ36" s="34">
        <v>78.618742596730556</v>
      </c>
      <c r="AR36" s="210"/>
      <c r="AS36" s="3"/>
      <c r="AT36" s="3"/>
      <c r="AU36" s="47"/>
      <c r="AV36" s="42" t="s">
        <v>23</v>
      </c>
      <c r="AW36" s="208"/>
      <c r="AX36" s="38"/>
      <c r="AY36" s="38"/>
      <c r="AZ36" s="49"/>
      <c r="BA36" s="44">
        <v>17.712466843389411</v>
      </c>
      <c r="BB36" s="210"/>
      <c r="BC36" s="3"/>
      <c r="BD36" s="3"/>
      <c r="BE36" s="47"/>
      <c r="BF36" s="44">
        <v>11.440571142408722</v>
      </c>
      <c r="BG36" s="210"/>
      <c r="BH36" s="3"/>
      <c r="BI36" s="3"/>
      <c r="BJ36" s="53"/>
    </row>
    <row r="37" spans="1:62">
      <c r="A37" s="33" t="s">
        <v>55</v>
      </c>
      <c r="B37" s="93">
        <v>1.8117399347170668</v>
      </c>
      <c r="C37" s="213">
        <f>AVERAGE(B37:B38)</f>
        <v>1.8178549673585334</v>
      </c>
      <c r="D37" s="3"/>
      <c r="E37" s="3"/>
      <c r="F37" s="47"/>
      <c r="G37" s="51">
        <v>0.73264945119736735</v>
      </c>
      <c r="H37" s="213">
        <f>AVERAGE(G37:G38)</f>
        <v>0.73264945119736735</v>
      </c>
      <c r="I37" s="3"/>
      <c r="J37" s="3"/>
      <c r="K37" s="47"/>
      <c r="L37" s="48" t="s">
        <v>23</v>
      </c>
      <c r="M37" s="214" t="s">
        <v>23</v>
      </c>
      <c r="N37" s="38"/>
      <c r="O37" s="38"/>
      <c r="P37" s="49"/>
      <c r="Q37" s="52">
        <v>0.24646166128862945</v>
      </c>
      <c r="R37" s="213">
        <f>AVERAGE(Q37:Q38)</f>
        <v>0.23038654683255158</v>
      </c>
      <c r="S37" s="3"/>
      <c r="T37" s="3"/>
      <c r="U37" s="47"/>
      <c r="V37" s="48" t="s">
        <v>23</v>
      </c>
      <c r="W37" s="214" t="s">
        <v>23</v>
      </c>
      <c r="X37" s="38"/>
      <c r="Y37" s="38"/>
      <c r="Z37" s="49"/>
      <c r="AA37" s="48" t="s">
        <v>23</v>
      </c>
      <c r="AB37" s="214" t="s">
        <v>23</v>
      </c>
      <c r="AC37" s="38"/>
      <c r="AD37" s="38"/>
      <c r="AE37" s="49"/>
      <c r="AF37" s="51">
        <v>0.2065182387182522</v>
      </c>
      <c r="AG37" s="213">
        <f>AVERAGE(AF37:AF38)</f>
        <v>0.2065182387182522</v>
      </c>
      <c r="AH37" s="3"/>
      <c r="AI37" s="3"/>
      <c r="AJ37" s="47"/>
      <c r="AK37" s="51">
        <v>919.75652300000002</v>
      </c>
      <c r="AL37" s="213">
        <f>AVERAGE(AK37:AK38)</f>
        <v>886.60700419874047</v>
      </c>
      <c r="AM37" s="3"/>
      <c r="AN37" s="3"/>
      <c r="AO37" s="53"/>
      <c r="AP37" s="3"/>
      <c r="AQ37" s="46">
        <v>86.423438891106429</v>
      </c>
      <c r="AR37" s="213">
        <f>AVERAGE(AQ37:AQ38)</f>
        <v>86.423438891106429</v>
      </c>
      <c r="AS37" s="3"/>
      <c r="AT37" s="3"/>
      <c r="AU37" s="47"/>
      <c r="AV37" s="48" t="s">
        <v>23</v>
      </c>
      <c r="AW37" s="214" t="s">
        <v>23</v>
      </c>
      <c r="AX37" s="38"/>
      <c r="AY37" s="38"/>
      <c r="AZ37" s="49"/>
      <c r="BA37" s="3">
        <v>16.550360566174145</v>
      </c>
      <c r="BB37" s="213">
        <f>AVERAGE(BA37:BA38)</f>
        <v>16.550360566174145</v>
      </c>
      <c r="BC37" s="3"/>
      <c r="BD37" s="3"/>
      <c r="BE37" s="47"/>
      <c r="BF37" s="3">
        <v>13.528340949838848</v>
      </c>
      <c r="BG37" s="213">
        <f>AVERAGE(BF37:BF38)</f>
        <v>13.528340949838848</v>
      </c>
      <c r="BH37" s="3"/>
      <c r="BI37" s="3"/>
      <c r="BJ37" s="53"/>
    </row>
    <row r="38" spans="1:62">
      <c r="A38" s="33" t="s">
        <v>55</v>
      </c>
      <c r="B38" s="34">
        <v>1.8239700000000001</v>
      </c>
      <c r="C38" s="210"/>
      <c r="D38" s="3"/>
      <c r="E38" s="3"/>
      <c r="F38" s="47"/>
      <c r="G38" s="37" t="s">
        <v>23</v>
      </c>
      <c r="H38" s="210"/>
      <c r="I38" s="3"/>
      <c r="J38" s="3"/>
      <c r="K38" s="47"/>
      <c r="L38" s="37" t="s">
        <v>23</v>
      </c>
      <c r="M38" s="208"/>
      <c r="N38" s="38"/>
      <c r="O38" s="38"/>
      <c r="P38" s="49"/>
      <c r="Q38" s="42">
        <v>0.21431143237647371</v>
      </c>
      <c r="R38" s="210"/>
      <c r="S38" s="3"/>
      <c r="T38" s="3"/>
      <c r="U38" s="47"/>
      <c r="V38" s="37" t="s">
        <v>23</v>
      </c>
      <c r="W38" s="208"/>
      <c r="X38" s="38"/>
      <c r="Y38" s="38"/>
      <c r="Z38" s="49"/>
      <c r="AA38" s="37" t="s">
        <v>23</v>
      </c>
      <c r="AB38" s="208"/>
      <c r="AC38" s="38"/>
      <c r="AD38" s="38"/>
      <c r="AE38" s="49"/>
      <c r="AF38" s="37" t="s">
        <v>23</v>
      </c>
      <c r="AG38" s="210"/>
      <c r="AH38" s="3"/>
      <c r="AI38" s="3"/>
      <c r="AJ38" s="47"/>
      <c r="AK38" s="42">
        <v>853.45748539748104</v>
      </c>
      <c r="AL38" s="210"/>
      <c r="AM38" s="3"/>
      <c r="AN38" s="3"/>
      <c r="AO38" s="53"/>
      <c r="AP38" s="3"/>
      <c r="AQ38" s="94" t="s">
        <v>23</v>
      </c>
      <c r="AR38" s="210"/>
      <c r="AS38" s="3"/>
      <c r="AT38" s="3"/>
      <c r="AU38" s="47"/>
      <c r="AV38" s="37" t="s">
        <v>23</v>
      </c>
      <c r="AW38" s="208"/>
      <c r="AX38" s="38"/>
      <c r="AY38" s="38"/>
      <c r="AZ38" s="49"/>
      <c r="BA38" s="73" t="s">
        <v>23</v>
      </c>
      <c r="BB38" s="210"/>
      <c r="BC38" s="3"/>
      <c r="BD38" s="3"/>
      <c r="BE38" s="47"/>
      <c r="BF38" s="73" t="s">
        <v>23</v>
      </c>
      <c r="BG38" s="210"/>
      <c r="BH38" s="3"/>
      <c r="BI38" s="3"/>
      <c r="BJ38" s="53"/>
    </row>
    <row r="39" spans="1:62">
      <c r="A39" s="33" t="s">
        <v>56</v>
      </c>
      <c r="B39" s="46">
        <v>2.9473988203135453</v>
      </c>
      <c r="C39" s="213">
        <f>AVERAGE(B39:B40)</f>
        <v>2.8776862091824187</v>
      </c>
      <c r="D39" s="3"/>
      <c r="E39" s="3"/>
      <c r="F39" s="47"/>
      <c r="G39" s="48" t="s">
        <v>23</v>
      </c>
      <c r="H39" s="214" t="s">
        <v>23</v>
      </c>
      <c r="I39" s="38"/>
      <c r="J39" s="38"/>
      <c r="K39" s="49"/>
      <c r="L39" s="48" t="s">
        <v>23</v>
      </c>
      <c r="M39" s="214" t="s">
        <v>23</v>
      </c>
      <c r="N39" s="38"/>
      <c r="O39" s="38"/>
      <c r="P39" s="49"/>
      <c r="Q39" s="52">
        <v>0.23035836392252912</v>
      </c>
      <c r="R39" s="213">
        <f>AVERAGE(Q39:Q40)</f>
        <v>0.21735509595604346</v>
      </c>
      <c r="S39" s="3"/>
      <c r="T39" s="3"/>
      <c r="U39" s="47"/>
      <c r="V39" s="48" t="s">
        <v>23</v>
      </c>
      <c r="W39" s="214" t="s">
        <v>23</v>
      </c>
      <c r="X39" s="38"/>
      <c r="Y39" s="38"/>
      <c r="Z39" s="49"/>
      <c r="AA39" s="48" t="s">
        <v>23</v>
      </c>
      <c r="AB39" s="214" t="s">
        <v>23</v>
      </c>
      <c r="AC39" s="38"/>
      <c r="AD39" s="38"/>
      <c r="AE39" s="49"/>
      <c r="AF39" s="51">
        <v>0.31002151123326238</v>
      </c>
      <c r="AG39" s="213">
        <f>AVERAGE(AF39:AF40)</f>
        <v>0.27778515525323166</v>
      </c>
      <c r="AH39" s="3"/>
      <c r="AI39" s="3"/>
      <c r="AJ39" s="47"/>
      <c r="AK39" s="52">
        <v>1466.3127057694455</v>
      </c>
      <c r="AL39" s="213">
        <f>AVERAGE(AK39:AK40)</f>
        <v>1238.0470653003281</v>
      </c>
      <c r="AM39" s="3"/>
      <c r="AN39" s="3"/>
      <c r="AO39" s="53"/>
      <c r="AP39" s="3"/>
      <c r="AQ39" s="46">
        <v>107.11186095354699</v>
      </c>
      <c r="AR39" s="213">
        <f>AVERAGE(AQ39:AQ40)</f>
        <v>103.97812876561517</v>
      </c>
      <c r="AS39" s="3"/>
      <c r="AT39" s="3"/>
      <c r="AU39" s="47"/>
      <c r="AV39" s="48" t="s">
        <v>23</v>
      </c>
      <c r="AW39" s="214" t="s">
        <v>23</v>
      </c>
      <c r="AX39" s="38"/>
      <c r="AY39" s="38"/>
      <c r="AZ39" s="49"/>
      <c r="BA39" s="3">
        <v>12.210266696621181</v>
      </c>
      <c r="BB39" s="213">
        <f>AVERAGE(BA39:BA40)</f>
        <v>12.842412790192565</v>
      </c>
      <c r="BC39" s="3"/>
      <c r="BD39" s="3"/>
      <c r="BE39" s="47"/>
      <c r="BF39" s="55" t="s">
        <v>23</v>
      </c>
      <c r="BG39" s="213">
        <f>AVERAGE(BF39:BF40)</f>
        <v>6.6764795292378132</v>
      </c>
      <c r="BH39" s="3"/>
      <c r="BI39" s="3"/>
      <c r="BJ39" s="53"/>
    </row>
    <row r="40" spans="1:62">
      <c r="A40" s="95" t="s">
        <v>56</v>
      </c>
      <c r="B40" s="46">
        <v>2.8079735980512921</v>
      </c>
      <c r="C40" s="210"/>
      <c r="D40" s="3"/>
      <c r="E40" s="3"/>
      <c r="F40" s="47"/>
      <c r="G40" s="48" t="s">
        <v>23</v>
      </c>
      <c r="H40" s="208"/>
      <c r="I40" s="38"/>
      <c r="J40" s="38"/>
      <c r="K40" s="49"/>
      <c r="L40" s="48" t="s">
        <v>23</v>
      </c>
      <c r="M40" s="208"/>
      <c r="N40" s="38"/>
      <c r="O40" s="38"/>
      <c r="P40" s="49"/>
      <c r="Q40" s="52">
        <v>0.20435182798955778</v>
      </c>
      <c r="R40" s="210"/>
      <c r="S40" s="3"/>
      <c r="T40" s="3"/>
      <c r="U40" s="47"/>
      <c r="V40" s="48" t="s">
        <v>23</v>
      </c>
      <c r="W40" s="208"/>
      <c r="X40" s="38"/>
      <c r="Y40" s="38"/>
      <c r="Z40" s="49"/>
      <c r="AA40" s="48" t="s">
        <v>23</v>
      </c>
      <c r="AB40" s="208"/>
      <c r="AC40" s="38"/>
      <c r="AD40" s="38"/>
      <c r="AE40" s="49"/>
      <c r="AF40" s="51">
        <v>0.24554879927320089</v>
      </c>
      <c r="AG40" s="210"/>
      <c r="AH40" s="3"/>
      <c r="AI40" s="3"/>
      <c r="AJ40" s="47"/>
      <c r="AK40" s="52">
        <v>1009.7814248312108</v>
      </c>
      <c r="AL40" s="210"/>
      <c r="AM40" s="3"/>
      <c r="AN40" s="3"/>
      <c r="AO40" s="53"/>
      <c r="AP40" s="3"/>
      <c r="AQ40" s="46">
        <v>100.84439657768333</v>
      </c>
      <c r="AR40" s="210"/>
      <c r="AS40" s="3"/>
      <c r="AT40" s="3"/>
      <c r="AU40" s="47"/>
      <c r="AV40" s="48" t="s">
        <v>23</v>
      </c>
      <c r="AW40" s="208"/>
      <c r="AX40" s="38"/>
      <c r="AY40" s="38"/>
      <c r="AZ40" s="49"/>
      <c r="BA40" s="3">
        <v>13.474558883763951</v>
      </c>
      <c r="BB40" s="210"/>
      <c r="BC40" s="3"/>
      <c r="BD40" s="3"/>
      <c r="BE40" s="47"/>
      <c r="BF40" s="3">
        <v>6.6764795292378132</v>
      </c>
      <c r="BG40" s="210"/>
      <c r="BH40" s="3"/>
      <c r="BI40" s="3"/>
      <c r="BJ40" s="53"/>
    </row>
    <row r="41" spans="1:62">
      <c r="A41" s="33" t="s">
        <v>57</v>
      </c>
      <c r="B41" s="96">
        <v>1.4954641813338194</v>
      </c>
      <c r="C41" s="213">
        <f>AVERAGE(B41:B42)</f>
        <v>1.7824984568850235</v>
      </c>
      <c r="D41" s="97">
        <f>AVERAGE(C41:C50)</f>
        <v>1.2993894891919211</v>
      </c>
      <c r="E41" s="98" t="s">
        <v>22</v>
      </c>
      <c r="F41" s="99">
        <f>STDEV(C41:C50)</f>
        <v>0.30958763203784495</v>
      </c>
      <c r="G41" s="100" t="s">
        <v>23</v>
      </c>
      <c r="H41" s="214" t="s">
        <v>23</v>
      </c>
      <c r="I41" s="97">
        <f>AVERAGE(H41:H50)</f>
        <v>3.3090368160279744</v>
      </c>
      <c r="J41" s="98" t="s">
        <v>22</v>
      </c>
      <c r="K41" s="99">
        <f>STDEV(H41:H50)</f>
        <v>0.36202058628216455</v>
      </c>
      <c r="L41" s="100" t="s">
        <v>23</v>
      </c>
      <c r="M41" s="214" t="s">
        <v>23</v>
      </c>
      <c r="N41" s="101"/>
      <c r="O41" s="102" t="s">
        <v>23</v>
      </c>
      <c r="P41" s="103"/>
      <c r="Q41" s="104">
        <v>6.4520223779150121E-2</v>
      </c>
      <c r="R41" s="215">
        <f>AVERAGE(Q41:Q42)</f>
        <v>6.4539772486496477E-2</v>
      </c>
      <c r="S41" s="105">
        <f>AVERAGE(R41:R50)</f>
        <v>4.4809286546821432E-2</v>
      </c>
      <c r="T41" s="106" t="s">
        <v>22</v>
      </c>
      <c r="U41" s="107">
        <f>STDEV(R41:R50)</f>
        <v>1.2994090429296027E-2</v>
      </c>
      <c r="V41" s="100" t="s">
        <v>23</v>
      </c>
      <c r="W41" s="214" t="s">
        <v>23</v>
      </c>
      <c r="X41" s="101"/>
      <c r="Y41" s="102" t="s">
        <v>23</v>
      </c>
      <c r="Z41" s="103"/>
      <c r="AA41" s="100" t="s">
        <v>23</v>
      </c>
      <c r="AB41" s="214" t="s">
        <v>23</v>
      </c>
      <c r="AC41" s="101"/>
      <c r="AD41" s="102" t="s">
        <v>23</v>
      </c>
      <c r="AE41" s="103"/>
      <c r="AF41" s="100" t="s">
        <v>23</v>
      </c>
      <c r="AG41" s="214" t="s">
        <v>23</v>
      </c>
      <c r="AH41" s="97">
        <f>AVERAGE(AG41:AG50)</f>
        <v>0.2549089205530804</v>
      </c>
      <c r="AI41" s="98" t="s">
        <v>22</v>
      </c>
      <c r="AJ41" s="99">
        <f>STDEV(AG41:AG50)</f>
        <v>6.4458950207823718E-2</v>
      </c>
      <c r="AK41" s="108">
        <v>1354.0854442691175</v>
      </c>
      <c r="AL41" s="213">
        <f>AVERAGE(AK41:AK42)</f>
        <v>1383.8477724279196</v>
      </c>
      <c r="AM41" s="109">
        <f>AVERAGE(AL41:AL50)</f>
        <v>1254.2188223134958</v>
      </c>
      <c r="AN41" s="98" t="s">
        <v>22</v>
      </c>
      <c r="AO41" s="110">
        <f>STDEV(AL41:AL50)</f>
        <v>197.02659732234579</v>
      </c>
      <c r="AP41" s="111"/>
      <c r="AQ41" s="96">
        <v>186.73815298250551</v>
      </c>
      <c r="AR41" s="213">
        <f>AVERAGE(AQ41:AQ42)</f>
        <v>189.108716975888</v>
      </c>
      <c r="AS41" s="109">
        <f>AVERAGE(AR41:AR50)</f>
        <v>167.17644309466792</v>
      </c>
      <c r="AT41" s="98" t="s">
        <v>22</v>
      </c>
      <c r="AU41" s="112">
        <f>STDEV(AR41:AR50)</f>
        <v>18.516529365051763</v>
      </c>
      <c r="AV41" s="100" t="s">
        <v>23</v>
      </c>
      <c r="AW41" s="214" t="s">
        <v>23</v>
      </c>
      <c r="AX41" s="101"/>
      <c r="AY41" s="102" t="s">
        <v>23</v>
      </c>
      <c r="AZ41" s="103"/>
      <c r="BA41" s="111">
        <v>99.07719987327782</v>
      </c>
      <c r="BB41" s="213">
        <f>AVERAGE(BA41:BA42)</f>
        <v>99.818195593035966</v>
      </c>
      <c r="BC41" s="109">
        <f>AVERAGE(BB41:BB50)</f>
        <v>85.995895453364668</v>
      </c>
      <c r="BD41" s="98" t="s">
        <v>22</v>
      </c>
      <c r="BE41" s="112">
        <f>STDEV(BB41:BB50)</f>
        <v>16.824926250618269</v>
      </c>
      <c r="BF41" s="111">
        <v>24.881227574826301</v>
      </c>
      <c r="BG41" s="213">
        <f>AVERAGE(BF41:BF42)</f>
        <v>23.905587645244069</v>
      </c>
      <c r="BH41" s="109">
        <f>AVERAGE(BG41:BG50)</f>
        <v>17.544862909433579</v>
      </c>
      <c r="BI41" s="98" t="s">
        <v>22</v>
      </c>
      <c r="BJ41" s="110">
        <f>STDEV(BG41:BG50)</f>
        <v>4.5736749162169987</v>
      </c>
    </row>
    <row r="42" spans="1:62">
      <c r="A42" s="33" t="s">
        <v>57</v>
      </c>
      <c r="B42" s="34">
        <v>2.0695327324362278</v>
      </c>
      <c r="C42" s="210"/>
      <c r="D42" s="3"/>
      <c r="E42" s="35" t="s">
        <v>42</v>
      </c>
      <c r="F42" s="36">
        <f>F41/D41</f>
        <v>0.23825622310549455</v>
      </c>
      <c r="G42" s="37" t="s">
        <v>23</v>
      </c>
      <c r="H42" s="208"/>
      <c r="I42" s="3"/>
      <c r="J42" s="35" t="s">
        <v>42</v>
      </c>
      <c r="K42" s="36">
        <f>K41/I41</f>
        <v>0.10940361392434385</v>
      </c>
      <c r="L42" s="37" t="s">
        <v>23</v>
      </c>
      <c r="M42" s="208"/>
      <c r="N42" s="38"/>
      <c r="O42" s="39"/>
      <c r="P42" s="40"/>
      <c r="Q42" s="41">
        <v>6.4559321193842834E-2</v>
      </c>
      <c r="R42" s="212"/>
      <c r="S42" s="3"/>
      <c r="T42" s="35" t="s">
        <v>42</v>
      </c>
      <c r="U42" s="36">
        <f>U41/S41</f>
        <v>0.28998655034863013</v>
      </c>
      <c r="V42" s="37" t="s">
        <v>23</v>
      </c>
      <c r="W42" s="208"/>
      <c r="X42" s="38"/>
      <c r="Y42" s="39"/>
      <c r="Z42" s="40"/>
      <c r="AA42" s="37" t="s">
        <v>23</v>
      </c>
      <c r="AB42" s="208"/>
      <c r="AC42" s="38"/>
      <c r="AD42" s="39"/>
      <c r="AE42" s="40"/>
      <c r="AF42" s="37" t="s">
        <v>23</v>
      </c>
      <c r="AG42" s="208"/>
      <c r="AH42" s="3"/>
      <c r="AI42" s="35" t="s">
        <v>42</v>
      </c>
      <c r="AJ42" s="36">
        <f>AJ41/AH41</f>
        <v>0.25287051574329367</v>
      </c>
      <c r="AK42" s="42">
        <v>1413.6101005867215</v>
      </c>
      <c r="AL42" s="210"/>
      <c r="AM42" s="3"/>
      <c r="AN42" s="35" t="s">
        <v>42</v>
      </c>
      <c r="AO42" s="43">
        <f>AO41/AM41</f>
        <v>0.15709108635358879</v>
      </c>
      <c r="AP42" s="3"/>
      <c r="AQ42" s="34">
        <v>191.47928096927052</v>
      </c>
      <c r="AR42" s="210"/>
      <c r="AS42" s="3"/>
      <c r="AT42" s="35" t="s">
        <v>42</v>
      </c>
      <c r="AU42" s="36">
        <f>AU41/AS41</f>
        <v>0.11076039795012452</v>
      </c>
      <c r="AV42" s="37" t="s">
        <v>23</v>
      </c>
      <c r="AW42" s="208"/>
      <c r="AX42" s="38"/>
      <c r="AY42" s="39"/>
      <c r="AZ42" s="40"/>
      <c r="BA42" s="44">
        <v>100.5591913127941</v>
      </c>
      <c r="BB42" s="210"/>
      <c r="BC42" s="3"/>
      <c r="BD42" s="35" t="s">
        <v>42</v>
      </c>
      <c r="BE42" s="36">
        <f>BE41/BC41</f>
        <v>0.19564801508163118</v>
      </c>
      <c r="BF42" s="44">
        <v>22.929947715661836</v>
      </c>
      <c r="BG42" s="210"/>
      <c r="BH42" s="3"/>
      <c r="BI42" s="35" t="s">
        <v>42</v>
      </c>
      <c r="BJ42" s="43">
        <f>BJ41/BH41</f>
        <v>0.26068456275926843</v>
      </c>
    </row>
    <row r="43" spans="1:62">
      <c r="A43" s="33" t="s">
        <v>58</v>
      </c>
      <c r="B43" s="46">
        <v>1.0082035569754275</v>
      </c>
      <c r="C43" s="213">
        <f>AVERAGE(B43:B44)</f>
        <v>1.0060897844923171</v>
      </c>
      <c r="D43" s="3"/>
      <c r="E43" s="3"/>
      <c r="F43" s="47"/>
      <c r="G43" s="51">
        <v>3.4448090364800237</v>
      </c>
      <c r="H43" s="213">
        <f>AVERAGE(G43:G44)</f>
        <v>3.4783682906295752</v>
      </c>
      <c r="I43" s="3"/>
      <c r="J43" s="3"/>
      <c r="K43" s="47"/>
      <c r="L43" s="48" t="s">
        <v>23</v>
      </c>
      <c r="M43" s="214" t="s">
        <v>23</v>
      </c>
      <c r="N43" s="38"/>
      <c r="O43" s="38"/>
      <c r="P43" s="49"/>
      <c r="Q43" s="50">
        <v>5.0979554202430985E-2</v>
      </c>
      <c r="R43" s="215">
        <f>AVERAGE(Q43:Q44)</f>
        <v>5.0358428071455706E-2</v>
      </c>
      <c r="S43" s="3"/>
      <c r="T43" s="3"/>
      <c r="U43" s="47"/>
      <c r="V43" s="48" t="s">
        <v>23</v>
      </c>
      <c r="W43" s="214" t="s">
        <v>23</v>
      </c>
      <c r="X43" s="38"/>
      <c r="Y43" s="38"/>
      <c r="Z43" s="49"/>
      <c r="AA43" s="48" t="s">
        <v>23</v>
      </c>
      <c r="AB43" s="214" t="s">
        <v>23</v>
      </c>
      <c r="AC43" s="38"/>
      <c r="AD43" s="38"/>
      <c r="AE43" s="49"/>
      <c r="AF43" s="51">
        <v>0.2094379037724885</v>
      </c>
      <c r="AG43" s="213">
        <f>AVERAGE(AF43:AF44)</f>
        <v>0.20810878973130637</v>
      </c>
      <c r="AH43" s="3"/>
      <c r="AI43" s="3"/>
      <c r="AJ43" s="47"/>
      <c r="AK43" s="52">
        <v>951.77317192705186</v>
      </c>
      <c r="AL43" s="213">
        <f>AVERAGE(AK43:AK44)</f>
        <v>1006.650709052239</v>
      </c>
      <c r="AM43" s="3"/>
      <c r="AN43" s="3"/>
      <c r="AO43" s="53"/>
      <c r="AP43" s="3"/>
      <c r="AQ43" s="46">
        <v>145.90331059397414</v>
      </c>
      <c r="AR43" s="213">
        <f>AVERAGE(AQ43:AQ44)</f>
        <v>148.81386023480985</v>
      </c>
      <c r="AS43" s="3"/>
      <c r="AT43" s="3"/>
      <c r="AU43" s="47"/>
      <c r="AV43" s="48" t="s">
        <v>23</v>
      </c>
      <c r="AW43" s="214" t="s">
        <v>23</v>
      </c>
      <c r="AX43" s="38"/>
      <c r="AY43" s="38"/>
      <c r="AZ43" s="49"/>
      <c r="BA43" s="3">
        <v>56.271513503347073</v>
      </c>
      <c r="BB43" s="213">
        <f>AVERAGE(BA43:BA44)</f>
        <v>56.935505005360689</v>
      </c>
      <c r="BC43" s="3"/>
      <c r="BD43" s="3"/>
      <c r="BE43" s="47"/>
      <c r="BF43" s="3">
        <v>14.960370877566675</v>
      </c>
      <c r="BG43" s="213">
        <f>AVERAGE(BF43:BF44)</f>
        <v>13.268909798087112</v>
      </c>
      <c r="BH43" s="3"/>
      <c r="BI43" s="3"/>
      <c r="BJ43" s="53"/>
    </row>
    <row r="44" spans="1:62">
      <c r="A44" s="33" t="s">
        <v>58</v>
      </c>
      <c r="B44" s="34">
        <v>1.0039760120092065</v>
      </c>
      <c r="C44" s="210"/>
      <c r="D44" s="3"/>
      <c r="E44" s="3"/>
      <c r="F44" s="47"/>
      <c r="G44" s="54">
        <v>3.5119275447791272</v>
      </c>
      <c r="H44" s="210"/>
      <c r="I44" s="3"/>
      <c r="J44" s="3"/>
      <c r="K44" s="47"/>
      <c r="L44" s="37" t="s">
        <v>23</v>
      </c>
      <c r="M44" s="208"/>
      <c r="N44" s="38"/>
      <c r="O44" s="38"/>
      <c r="P44" s="49"/>
      <c r="Q44" s="41">
        <v>4.9737301940480427E-2</v>
      </c>
      <c r="R44" s="212"/>
      <c r="S44" s="3"/>
      <c r="T44" s="3"/>
      <c r="U44" s="47"/>
      <c r="V44" s="37" t="s">
        <v>23</v>
      </c>
      <c r="W44" s="208"/>
      <c r="X44" s="38"/>
      <c r="Y44" s="38"/>
      <c r="Z44" s="49"/>
      <c r="AA44" s="37" t="s">
        <v>23</v>
      </c>
      <c r="AB44" s="208"/>
      <c r="AC44" s="38"/>
      <c r="AD44" s="38"/>
      <c r="AE44" s="49"/>
      <c r="AF44" s="54">
        <v>0.20677967569012423</v>
      </c>
      <c r="AG44" s="210"/>
      <c r="AH44" s="3"/>
      <c r="AI44" s="3"/>
      <c r="AJ44" s="47"/>
      <c r="AK44" s="42">
        <v>1061.5282461774261</v>
      </c>
      <c r="AL44" s="210"/>
      <c r="AM44" s="3"/>
      <c r="AN44" s="3"/>
      <c r="AO44" s="53"/>
      <c r="AP44" s="3"/>
      <c r="AQ44" s="34">
        <v>151.72440987564559</v>
      </c>
      <c r="AR44" s="210"/>
      <c r="AS44" s="3"/>
      <c r="AT44" s="3"/>
      <c r="AU44" s="47"/>
      <c r="AV44" s="37" t="s">
        <v>23</v>
      </c>
      <c r="AW44" s="208"/>
      <c r="AX44" s="38"/>
      <c r="AY44" s="38"/>
      <c r="AZ44" s="49"/>
      <c r="BA44" s="44">
        <v>57.599496507374305</v>
      </c>
      <c r="BB44" s="210"/>
      <c r="BC44" s="3"/>
      <c r="BD44" s="3"/>
      <c r="BE44" s="47"/>
      <c r="BF44" s="44">
        <v>11.577448718607547</v>
      </c>
      <c r="BG44" s="210"/>
      <c r="BH44" s="3"/>
      <c r="BI44" s="3"/>
      <c r="BJ44" s="53"/>
    </row>
    <row r="45" spans="1:62">
      <c r="A45" s="33" t="s">
        <v>59</v>
      </c>
      <c r="B45" s="46">
        <v>0.98511985212171549</v>
      </c>
      <c r="C45" s="213">
        <f>AVERAGE(B45:B46)</f>
        <v>1.0870587809008927</v>
      </c>
      <c r="D45" s="3"/>
      <c r="E45" s="3"/>
      <c r="F45" s="47"/>
      <c r="G45" s="51">
        <v>2.9271821306887498</v>
      </c>
      <c r="H45" s="213">
        <f>AVERAGE(G45:G46)</f>
        <v>3.5553605705150821</v>
      </c>
      <c r="I45" s="3"/>
      <c r="J45" s="3"/>
      <c r="K45" s="47"/>
      <c r="L45" s="48" t="s">
        <v>23</v>
      </c>
      <c r="M45" s="214" t="s">
        <v>23</v>
      </c>
      <c r="N45" s="38"/>
      <c r="O45" s="38"/>
      <c r="P45" s="49"/>
      <c r="Q45" s="50">
        <v>4.0402374844080484E-2</v>
      </c>
      <c r="R45" s="215">
        <f>AVERAGE(Q45:Q46)</f>
        <v>4.0907898593114736E-2</v>
      </c>
      <c r="S45" s="3"/>
      <c r="T45" s="3"/>
      <c r="U45" s="47"/>
      <c r="V45" s="48" t="s">
        <v>23</v>
      </c>
      <c r="W45" s="214" t="s">
        <v>23</v>
      </c>
      <c r="X45" s="38"/>
      <c r="Y45" s="38"/>
      <c r="Z45" s="49"/>
      <c r="AA45" s="48" t="s">
        <v>23</v>
      </c>
      <c r="AB45" s="214" t="s">
        <v>23</v>
      </c>
      <c r="AC45" s="38"/>
      <c r="AD45" s="38"/>
      <c r="AE45" s="49"/>
      <c r="AF45" s="51">
        <v>0.18873756217719284</v>
      </c>
      <c r="AG45" s="213">
        <f>AVERAGE(AF45:AF46)</f>
        <v>0.21465650523290764</v>
      </c>
      <c r="AH45" s="3"/>
      <c r="AI45" s="3"/>
      <c r="AJ45" s="47"/>
      <c r="AK45" s="52">
        <v>919.54976788202305</v>
      </c>
      <c r="AL45" s="213">
        <f>AVERAGE(AK45:AK46)</f>
        <v>1187.8725360604685</v>
      </c>
      <c r="AM45" s="3"/>
      <c r="AN45" s="3"/>
      <c r="AO45" s="53"/>
      <c r="AP45" s="3"/>
      <c r="AQ45" s="46">
        <v>161.84199498020604</v>
      </c>
      <c r="AR45" s="213">
        <f>AVERAGE(AQ45:AQ46)</f>
        <v>154.7061056916819</v>
      </c>
      <c r="AS45" s="3"/>
      <c r="AT45" s="3"/>
      <c r="AU45" s="47"/>
      <c r="AV45" s="48" t="s">
        <v>23</v>
      </c>
      <c r="AW45" s="214" t="s">
        <v>23</v>
      </c>
      <c r="AX45" s="38"/>
      <c r="AY45" s="38"/>
      <c r="AZ45" s="49"/>
      <c r="BA45" s="3">
        <v>90.325142628869301</v>
      </c>
      <c r="BB45" s="213">
        <f>AVERAGE(BA45:BA46)</f>
        <v>87.601547382325805</v>
      </c>
      <c r="BC45" s="3"/>
      <c r="BD45" s="3"/>
      <c r="BE45" s="47"/>
      <c r="BF45" s="3">
        <v>14.902449758808084</v>
      </c>
      <c r="BG45" s="213">
        <f>AVERAGE(BF45:BF46)</f>
        <v>15.543369131582594</v>
      </c>
      <c r="BH45" s="3"/>
      <c r="BI45" s="3"/>
      <c r="BJ45" s="53"/>
    </row>
    <row r="46" spans="1:62">
      <c r="A46" s="33" t="s">
        <v>59</v>
      </c>
      <c r="B46" s="34">
        <v>1.1889977096800697</v>
      </c>
      <c r="C46" s="210"/>
      <c r="D46" s="3"/>
      <c r="E46" s="3"/>
      <c r="F46" s="47"/>
      <c r="G46" s="54">
        <v>4.1835390103414145</v>
      </c>
      <c r="H46" s="210"/>
      <c r="I46" s="3"/>
      <c r="J46" s="3"/>
      <c r="K46" s="47"/>
      <c r="L46" s="37" t="s">
        <v>23</v>
      </c>
      <c r="M46" s="208"/>
      <c r="N46" s="38"/>
      <c r="O46" s="38"/>
      <c r="P46" s="49"/>
      <c r="Q46" s="41">
        <v>4.1413422342148995E-2</v>
      </c>
      <c r="R46" s="212"/>
      <c r="S46" s="3"/>
      <c r="T46" s="3"/>
      <c r="U46" s="47"/>
      <c r="V46" s="37" t="s">
        <v>23</v>
      </c>
      <c r="W46" s="208"/>
      <c r="X46" s="38"/>
      <c r="Y46" s="38"/>
      <c r="Z46" s="49"/>
      <c r="AA46" s="37" t="s">
        <v>23</v>
      </c>
      <c r="AB46" s="208"/>
      <c r="AC46" s="38"/>
      <c r="AD46" s="38"/>
      <c r="AE46" s="49"/>
      <c r="AF46" s="54">
        <v>0.24057544828862246</v>
      </c>
      <c r="AG46" s="210"/>
      <c r="AH46" s="3"/>
      <c r="AI46" s="3"/>
      <c r="AJ46" s="47"/>
      <c r="AK46" s="42">
        <v>1456.1953042389141</v>
      </c>
      <c r="AL46" s="210"/>
      <c r="AM46" s="3"/>
      <c r="AN46" s="3"/>
      <c r="AO46" s="53"/>
      <c r="AP46" s="3"/>
      <c r="AQ46" s="34">
        <v>147.57021640315776</v>
      </c>
      <c r="AR46" s="210"/>
      <c r="AS46" s="3"/>
      <c r="AT46" s="3"/>
      <c r="AU46" s="47"/>
      <c r="AV46" s="37" t="s">
        <v>23</v>
      </c>
      <c r="AW46" s="208"/>
      <c r="AX46" s="38"/>
      <c r="AY46" s="38"/>
      <c r="AZ46" s="49"/>
      <c r="BA46" s="44">
        <v>84.877952135782309</v>
      </c>
      <c r="BB46" s="210"/>
      <c r="BC46" s="3"/>
      <c r="BD46" s="3"/>
      <c r="BE46" s="47"/>
      <c r="BF46" s="44">
        <v>16.184288504357106</v>
      </c>
      <c r="BG46" s="210"/>
      <c r="BH46" s="3"/>
      <c r="BI46" s="3"/>
      <c r="BJ46" s="53"/>
    </row>
    <row r="47" spans="1:62">
      <c r="A47" s="33" t="s">
        <v>60</v>
      </c>
      <c r="B47" s="46">
        <v>0.76177058036830536</v>
      </c>
      <c r="C47" s="213">
        <f>AVERAGE(B47:B48)</f>
        <v>1.2141590755422784</v>
      </c>
      <c r="D47" s="3"/>
      <c r="E47" s="3"/>
      <c r="F47" s="47"/>
      <c r="G47" s="51">
        <v>2.4709130014963199</v>
      </c>
      <c r="H47" s="213">
        <f>AVERAGE(G47:G48)</f>
        <v>2.8933815869392658</v>
      </c>
      <c r="I47" s="3"/>
      <c r="J47" s="3"/>
      <c r="K47" s="47"/>
      <c r="L47" s="48" t="s">
        <v>23</v>
      </c>
      <c r="M47" s="214" t="s">
        <v>23</v>
      </c>
      <c r="N47" s="38"/>
      <c r="O47" s="38"/>
      <c r="P47" s="49"/>
      <c r="Q47" s="50">
        <v>4.1036674449767406E-2</v>
      </c>
      <c r="R47" s="215">
        <f>AVERAGE(Q47:Q48)</f>
        <v>3.6524860848056506E-2</v>
      </c>
      <c r="S47" s="3"/>
      <c r="T47" s="3"/>
      <c r="U47" s="47"/>
      <c r="V47" s="48" t="s">
        <v>23</v>
      </c>
      <c r="W47" s="214" t="s">
        <v>23</v>
      </c>
      <c r="X47" s="38"/>
      <c r="Y47" s="38"/>
      <c r="Z47" s="49"/>
      <c r="AA47" s="48" t="s">
        <v>23</v>
      </c>
      <c r="AB47" s="214" t="s">
        <v>23</v>
      </c>
      <c r="AC47" s="38"/>
      <c r="AD47" s="38"/>
      <c r="AE47" s="49"/>
      <c r="AF47" s="51">
        <v>0.26763159156928318</v>
      </c>
      <c r="AG47" s="213">
        <f>AVERAGE(AF47:AF48)</f>
        <v>0.24911335917548849</v>
      </c>
      <c r="AH47" s="3"/>
      <c r="AI47" s="3"/>
      <c r="AJ47" s="47"/>
      <c r="AK47" s="52">
        <v>1314.0971052197899</v>
      </c>
      <c r="AL47" s="213">
        <f>AVERAGE(AK47:AK48)</f>
        <v>1179.3257848719595</v>
      </c>
      <c r="AM47" s="3"/>
      <c r="AN47" s="3"/>
      <c r="AO47" s="53"/>
      <c r="AP47" s="3"/>
      <c r="AQ47" s="46">
        <v>154.25409186079074</v>
      </c>
      <c r="AR47" s="213">
        <f>AVERAGE(AQ47:AQ48)</f>
        <v>158.24546806610618</v>
      </c>
      <c r="AS47" s="3"/>
      <c r="AT47" s="3"/>
      <c r="AU47" s="47"/>
      <c r="AV47" s="48" t="s">
        <v>23</v>
      </c>
      <c r="AW47" s="214" t="s">
        <v>23</v>
      </c>
      <c r="AX47" s="38"/>
      <c r="AY47" s="38"/>
      <c r="AZ47" s="49"/>
      <c r="BA47" s="3">
        <v>95.92819217807957</v>
      </c>
      <c r="BB47" s="213">
        <f>AVERAGE(BA47:BA48)</f>
        <v>92.021389339069032</v>
      </c>
      <c r="BC47" s="3"/>
      <c r="BD47" s="3"/>
      <c r="BE47" s="47"/>
      <c r="BF47" s="3">
        <v>16.136778338912574</v>
      </c>
      <c r="BG47" s="213">
        <f>AVERAGE(BF47:BF48)</f>
        <v>17.461585062820546</v>
      </c>
      <c r="BH47" s="3"/>
      <c r="BI47" s="3"/>
      <c r="BJ47" s="53"/>
    </row>
    <row r="48" spans="1:62">
      <c r="A48" s="33" t="s">
        <v>60</v>
      </c>
      <c r="B48" s="34">
        <v>1.6665475707162516</v>
      </c>
      <c r="C48" s="210"/>
      <c r="D48" s="3"/>
      <c r="E48" s="3"/>
      <c r="F48" s="47"/>
      <c r="G48" s="54">
        <v>3.3158501723822114</v>
      </c>
      <c r="H48" s="210"/>
      <c r="I48" s="3"/>
      <c r="J48" s="3"/>
      <c r="K48" s="47"/>
      <c r="L48" s="37" t="s">
        <v>23</v>
      </c>
      <c r="M48" s="208"/>
      <c r="N48" s="38"/>
      <c r="O48" s="38"/>
      <c r="P48" s="49"/>
      <c r="Q48" s="41">
        <v>3.2013047246345606E-2</v>
      </c>
      <c r="R48" s="212"/>
      <c r="S48" s="3"/>
      <c r="T48" s="3"/>
      <c r="U48" s="47"/>
      <c r="V48" s="37" t="s">
        <v>23</v>
      </c>
      <c r="W48" s="208"/>
      <c r="X48" s="38"/>
      <c r="Y48" s="38"/>
      <c r="Z48" s="49"/>
      <c r="AA48" s="37" t="s">
        <v>23</v>
      </c>
      <c r="AB48" s="208"/>
      <c r="AC48" s="38"/>
      <c r="AD48" s="38"/>
      <c r="AE48" s="49"/>
      <c r="AF48" s="54">
        <v>0.23059512678169383</v>
      </c>
      <c r="AG48" s="210"/>
      <c r="AH48" s="3"/>
      <c r="AI48" s="3"/>
      <c r="AJ48" s="47"/>
      <c r="AK48" s="42">
        <v>1044.5544645241289</v>
      </c>
      <c r="AL48" s="210"/>
      <c r="AM48" s="3"/>
      <c r="AN48" s="3"/>
      <c r="AO48" s="53"/>
      <c r="AP48" s="3"/>
      <c r="AQ48" s="34">
        <v>162.23684427142163</v>
      </c>
      <c r="AR48" s="210"/>
      <c r="AS48" s="3"/>
      <c r="AT48" s="3"/>
      <c r="AU48" s="47"/>
      <c r="AV48" s="37" t="s">
        <v>23</v>
      </c>
      <c r="AW48" s="208"/>
      <c r="AX48" s="38"/>
      <c r="AY48" s="38"/>
      <c r="AZ48" s="49"/>
      <c r="BA48" s="44">
        <v>88.114586500058493</v>
      </c>
      <c r="BB48" s="210"/>
      <c r="BC48" s="3"/>
      <c r="BD48" s="3"/>
      <c r="BE48" s="47"/>
      <c r="BF48" s="44">
        <v>18.786391786728519</v>
      </c>
      <c r="BG48" s="210"/>
      <c r="BH48" s="3"/>
      <c r="BI48" s="3"/>
      <c r="BJ48" s="53"/>
    </row>
    <row r="49" spans="1:62">
      <c r="A49" s="33" t="s">
        <v>61</v>
      </c>
      <c r="B49" s="46">
        <v>1.5022517395989192</v>
      </c>
      <c r="C49" s="213">
        <f>AVERAGE(B49:B50)</f>
        <v>1.407141348139094</v>
      </c>
      <c r="D49" s="3"/>
      <c r="E49" s="3"/>
      <c r="F49" s="47"/>
      <c r="G49" s="48" t="s">
        <v>23</v>
      </c>
      <c r="H49" s="214" t="s">
        <v>23</v>
      </c>
      <c r="I49" s="3"/>
      <c r="J49" s="3"/>
      <c r="K49" s="47"/>
      <c r="L49" s="48" t="s">
        <v>23</v>
      </c>
      <c r="M49" s="214" t="s">
        <v>23</v>
      </c>
      <c r="N49" s="38"/>
      <c r="O49" s="38"/>
      <c r="P49" s="49"/>
      <c r="Q49" s="50">
        <v>3.4733101859104672E-2</v>
      </c>
      <c r="R49" s="215">
        <f>AVERAGE(Q49:Q50)</f>
        <v>3.1715472734983735E-2</v>
      </c>
      <c r="S49" s="3"/>
      <c r="T49" s="3"/>
      <c r="U49" s="47"/>
      <c r="V49" s="48" t="s">
        <v>23</v>
      </c>
      <c r="W49" s="214" t="s">
        <v>23</v>
      </c>
      <c r="X49" s="38"/>
      <c r="Y49" s="38"/>
      <c r="Z49" s="49"/>
      <c r="AA49" s="48" t="s">
        <v>23</v>
      </c>
      <c r="AB49" s="214" t="s">
        <v>23</v>
      </c>
      <c r="AC49" s="38"/>
      <c r="AD49" s="38"/>
      <c r="AE49" s="49"/>
      <c r="AF49" s="51">
        <v>0.31362722511212571</v>
      </c>
      <c r="AG49" s="213">
        <f>AVERAGE(AF49:AF50)</f>
        <v>0.34775702807261905</v>
      </c>
      <c r="AH49" s="3"/>
      <c r="AI49" s="3"/>
      <c r="AJ49" s="47"/>
      <c r="AK49" s="52">
        <v>1333.8211240958706</v>
      </c>
      <c r="AL49" s="213">
        <f>AVERAGE(AK49:AK50)</f>
        <v>1513.3973091548919</v>
      </c>
      <c r="AM49" s="3"/>
      <c r="AN49" s="3"/>
      <c r="AO49" s="53"/>
      <c r="AP49" s="3"/>
      <c r="AQ49" s="46">
        <v>197.36067622578943</v>
      </c>
      <c r="AR49" s="213">
        <f>AVERAGE(AQ49:AQ50)</f>
        <v>185.00806450485354</v>
      </c>
      <c r="AS49" s="3"/>
      <c r="AT49" s="3"/>
      <c r="AU49" s="47"/>
      <c r="AV49" s="48" t="s">
        <v>23</v>
      </c>
      <c r="AW49" s="214" t="s">
        <v>23</v>
      </c>
      <c r="AX49" s="38"/>
      <c r="AY49" s="38"/>
      <c r="AZ49" s="49"/>
      <c r="BA49" s="3">
        <v>83.534986256853699</v>
      </c>
      <c r="BB49" s="213">
        <f>AVERAGE(BA49:BA50)</f>
        <v>93.602839947031853</v>
      </c>
      <c r="BC49" s="3"/>
      <c r="BD49" s="3"/>
      <c r="BE49" s="47"/>
      <c r="BF49" s="55" t="s">
        <v>23</v>
      </c>
      <c r="BG49" s="214" t="s">
        <v>23</v>
      </c>
      <c r="BH49" s="3"/>
      <c r="BI49" s="3"/>
      <c r="BJ49" s="53"/>
    </row>
    <row r="50" spans="1:62" ht="17" thickBot="1">
      <c r="A50" s="82" t="s">
        <v>61</v>
      </c>
      <c r="B50" s="83">
        <v>1.3120309566792687</v>
      </c>
      <c r="C50" s="219"/>
      <c r="D50" s="84"/>
      <c r="E50" s="84"/>
      <c r="F50" s="85"/>
      <c r="G50" s="86" t="s">
        <v>23</v>
      </c>
      <c r="H50" s="220"/>
      <c r="I50" s="84"/>
      <c r="J50" s="84"/>
      <c r="K50" s="85"/>
      <c r="L50" s="86" t="s">
        <v>23</v>
      </c>
      <c r="M50" s="220"/>
      <c r="N50" s="87"/>
      <c r="O50" s="87"/>
      <c r="P50" s="88"/>
      <c r="Q50" s="113">
        <v>2.8697843610862795E-2</v>
      </c>
      <c r="R50" s="223"/>
      <c r="S50" s="84"/>
      <c r="T50" s="84"/>
      <c r="U50" s="85"/>
      <c r="V50" s="86" t="s">
        <v>23</v>
      </c>
      <c r="W50" s="220"/>
      <c r="X50" s="87"/>
      <c r="Y50" s="87"/>
      <c r="Z50" s="88"/>
      <c r="AA50" s="86" t="s">
        <v>23</v>
      </c>
      <c r="AB50" s="220"/>
      <c r="AC50" s="87"/>
      <c r="AD50" s="87"/>
      <c r="AE50" s="88"/>
      <c r="AF50" s="90">
        <v>0.38188683103311238</v>
      </c>
      <c r="AG50" s="219"/>
      <c r="AH50" s="84"/>
      <c r="AI50" s="84"/>
      <c r="AJ50" s="85"/>
      <c r="AK50" s="89">
        <v>1692.9734942139132</v>
      </c>
      <c r="AL50" s="219"/>
      <c r="AM50" s="84"/>
      <c r="AN50" s="84"/>
      <c r="AO50" s="91"/>
      <c r="AP50" s="3"/>
      <c r="AQ50" s="83">
        <v>172.65545278391764</v>
      </c>
      <c r="AR50" s="219"/>
      <c r="AS50" s="84"/>
      <c r="AT50" s="84"/>
      <c r="AU50" s="85"/>
      <c r="AV50" s="86" t="s">
        <v>23</v>
      </c>
      <c r="AW50" s="220"/>
      <c r="AX50" s="87"/>
      <c r="AY50" s="87"/>
      <c r="AZ50" s="88"/>
      <c r="BA50" s="84">
        <v>103.67069363721001</v>
      </c>
      <c r="BB50" s="219"/>
      <c r="BC50" s="84"/>
      <c r="BD50" s="84"/>
      <c r="BE50" s="85"/>
      <c r="BF50" s="92" t="s">
        <v>23</v>
      </c>
      <c r="BG50" s="220"/>
      <c r="BH50" s="84"/>
      <c r="BI50" s="84"/>
      <c r="BJ50" s="91"/>
    </row>
    <row r="51" spans="1:62" ht="17" thickTop="1">
      <c r="A51" s="45" t="s">
        <v>62</v>
      </c>
      <c r="B51" s="46">
        <v>1.8576861321277134</v>
      </c>
      <c r="C51" s="222">
        <f>AVERAGE(B51:B52)</f>
        <v>1.8581387497479498</v>
      </c>
      <c r="D51" s="69">
        <f>AVERAGE(C51:C60)</f>
        <v>1.6273808607067664</v>
      </c>
      <c r="E51" s="70" t="s">
        <v>22</v>
      </c>
      <c r="F51" s="71">
        <f>STDEV(C51:C60)</f>
        <v>0.34888634593811868</v>
      </c>
      <c r="G51" s="48" t="s">
        <v>23</v>
      </c>
      <c r="H51" s="221" t="s">
        <v>23</v>
      </c>
      <c r="I51" s="69">
        <f>AVERAGE(H51:H60)</f>
        <v>4.2121570622000926</v>
      </c>
      <c r="J51" s="70" t="s">
        <v>22</v>
      </c>
      <c r="K51" s="71">
        <f>STDEV(H51:H60)</f>
        <v>0.47186726575693438</v>
      </c>
      <c r="L51" s="48" t="s">
        <v>23</v>
      </c>
      <c r="M51" s="221" t="s">
        <v>23</v>
      </c>
      <c r="N51" s="74"/>
      <c r="O51" s="38" t="s">
        <v>23</v>
      </c>
      <c r="P51" s="75"/>
      <c r="Q51" s="50">
        <v>8.135956027914952E-2</v>
      </c>
      <c r="R51" s="224">
        <f>AVERAGE(Q51:Q52)</f>
        <v>7.7479547602606835E-2</v>
      </c>
      <c r="S51" s="114">
        <f>AVERAGE(R51:R60)</f>
        <v>5.8026511664856686E-2</v>
      </c>
      <c r="T51" s="115" t="s">
        <v>22</v>
      </c>
      <c r="U51" s="116">
        <f>STDEV(R51:R60)</f>
        <v>1.6677958401911833E-2</v>
      </c>
      <c r="V51" s="48" t="s">
        <v>23</v>
      </c>
      <c r="W51" s="221" t="s">
        <v>23</v>
      </c>
      <c r="X51" s="74"/>
      <c r="Y51" s="38" t="s">
        <v>23</v>
      </c>
      <c r="Z51" s="75"/>
      <c r="AA51" s="48" t="s">
        <v>23</v>
      </c>
      <c r="AB51" s="221" t="s">
        <v>23</v>
      </c>
      <c r="AC51" s="74"/>
      <c r="AD51" s="38" t="s">
        <v>23</v>
      </c>
      <c r="AE51" s="75"/>
      <c r="AF51" s="48" t="s">
        <v>23</v>
      </c>
      <c r="AG51" s="221" t="s">
        <v>23</v>
      </c>
      <c r="AH51" s="69">
        <f>AVERAGE(AG51:AG60)</f>
        <v>0.24619613554872605</v>
      </c>
      <c r="AI51" s="70" t="s">
        <v>22</v>
      </c>
      <c r="AJ51" s="71">
        <f>STDEV(AG51:AG60)</f>
        <v>4.3717253435382825E-2</v>
      </c>
      <c r="AK51" s="52">
        <v>1097.2315467692304</v>
      </c>
      <c r="AL51" s="222">
        <f>AVERAGE(AK51:AK52)</f>
        <v>1123.4323329705035</v>
      </c>
      <c r="AM51" s="78">
        <f>AVERAGE(AL51:AL60)</f>
        <v>994.89087282834987</v>
      </c>
      <c r="AN51" s="70" t="s">
        <v>22</v>
      </c>
      <c r="AO51" s="79">
        <f>STDEV(AL51:AL60)</f>
        <v>237.02978887633853</v>
      </c>
      <c r="AP51" s="3"/>
      <c r="AQ51" s="46">
        <v>123.96744251654248</v>
      </c>
      <c r="AR51" s="222">
        <f>AVERAGE(AQ51:AQ52)</f>
        <v>122.59766401152152</v>
      </c>
      <c r="AS51" s="78">
        <f>AVERAGE(AR51:AR60)</f>
        <v>127.92716787193868</v>
      </c>
      <c r="AT51" s="70" t="s">
        <v>22</v>
      </c>
      <c r="AU51" s="80">
        <f>STDEV(AR51:AR60)</f>
        <v>14.576245401447837</v>
      </c>
      <c r="AV51" s="48" t="s">
        <v>23</v>
      </c>
      <c r="AW51" s="221" t="s">
        <v>23</v>
      </c>
      <c r="AX51" s="74"/>
      <c r="AY51" s="38" t="s">
        <v>23</v>
      </c>
      <c r="AZ51" s="75"/>
      <c r="BA51" s="3">
        <v>61.328503691465187</v>
      </c>
      <c r="BB51" s="222">
        <f>AVERAGE(BA51:BA52)</f>
        <v>61.498392866497639</v>
      </c>
      <c r="BC51" s="78">
        <f>AVERAGE(BB51:BB60)</f>
        <v>43.966877947034824</v>
      </c>
      <c r="BD51" s="70" t="s">
        <v>22</v>
      </c>
      <c r="BE51" s="80">
        <f>STDEV(BB51:BB60)</f>
        <v>14.172302632802106</v>
      </c>
      <c r="BF51" s="3">
        <v>17.059482218571734</v>
      </c>
      <c r="BG51" s="222">
        <f>AVERAGE(BF51:BF52)</f>
        <v>17.111736515607472</v>
      </c>
      <c r="BH51" s="78">
        <f>AVERAGE(BG51:BG60)</f>
        <v>13.730580904393907</v>
      </c>
      <c r="BI51" s="70" t="s">
        <v>22</v>
      </c>
      <c r="BJ51" s="79">
        <f>STDEV(BG51:BG60)</f>
        <v>2.7839525775018323</v>
      </c>
    </row>
    <row r="52" spans="1:62">
      <c r="A52" s="33" t="s">
        <v>62</v>
      </c>
      <c r="B52" s="34">
        <v>1.8585913673681862</v>
      </c>
      <c r="C52" s="210"/>
      <c r="D52" s="3"/>
      <c r="E52" s="35" t="s">
        <v>42</v>
      </c>
      <c r="F52" s="36">
        <f>F51/D51</f>
        <v>0.21438518441626409</v>
      </c>
      <c r="G52" s="37" t="s">
        <v>23</v>
      </c>
      <c r="H52" s="208"/>
      <c r="I52" s="3"/>
      <c r="J52" s="35" t="s">
        <v>42</v>
      </c>
      <c r="K52" s="36">
        <f>K51/I51</f>
        <v>0.11202508804609219</v>
      </c>
      <c r="L52" s="37" t="s">
        <v>23</v>
      </c>
      <c r="M52" s="208"/>
      <c r="N52" s="38"/>
      <c r="O52" s="39"/>
      <c r="P52" s="40"/>
      <c r="Q52" s="41">
        <v>7.3599534926064164E-2</v>
      </c>
      <c r="R52" s="212"/>
      <c r="S52" s="3"/>
      <c r="T52" s="35" t="s">
        <v>42</v>
      </c>
      <c r="U52" s="36">
        <f>U51/S51</f>
        <v>0.28741962808721988</v>
      </c>
      <c r="V52" s="37" t="s">
        <v>23</v>
      </c>
      <c r="W52" s="208"/>
      <c r="X52" s="38"/>
      <c r="Y52" s="39"/>
      <c r="Z52" s="40"/>
      <c r="AA52" s="37" t="s">
        <v>23</v>
      </c>
      <c r="AB52" s="208"/>
      <c r="AC52" s="38"/>
      <c r="AD52" s="39"/>
      <c r="AE52" s="40"/>
      <c r="AF52" s="37" t="s">
        <v>23</v>
      </c>
      <c r="AG52" s="208"/>
      <c r="AH52" s="3"/>
      <c r="AI52" s="35" t="s">
        <v>42</v>
      </c>
      <c r="AJ52" s="36">
        <f>AJ51/AH51</f>
        <v>0.17757083529335294</v>
      </c>
      <c r="AK52" s="42">
        <v>1149.6331191717763</v>
      </c>
      <c r="AL52" s="210"/>
      <c r="AM52" s="3"/>
      <c r="AN52" s="35" t="s">
        <v>42</v>
      </c>
      <c r="AO52" s="43">
        <f>AO51/AM51</f>
        <v>0.23824702321621727</v>
      </c>
      <c r="AP52" s="3"/>
      <c r="AQ52" s="34">
        <v>121.22788550650057</v>
      </c>
      <c r="AR52" s="210"/>
      <c r="AS52" s="3"/>
      <c r="AT52" s="35" t="s">
        <v>42</v>
      </c>
      <c r="AU52" s="36">
        <f>AU51/AS51</f>
        <v>0.11394175016865353</v>
      </c>
      <c r="AV52" s="37" t="s">
        <v>23</v>
      </c>
      <c r="AW52" s="208"/>
      <c r="AX52" s="38"/>
      <c r="AY52" s="39"/>
      <c r="AZ52" s="40"/>
      <c r="BA52" s="44">
        <v>61.668282041530091</v>
      </c>
      <c r="BB52" s="210"/>
      <c r="BC52" s="3"/>
      <c r="BD52" s="35" t="s">
        <v>42</v>
      </c>
      <c r="BE52" s="36">
        <f>BE51/BC51</f>
        <v>0.32234043658671702</v>
      </c>
      <c r="BF52" s="44">
        <v>17.16399081264321</v>
      </c>
      <c r="BG52" s="210"/>
      <c r="BH52" s="3"/>
      <c r="BI52" s="35" t="s">
        <v>42</v>
      </c>
      <c r="BJ52" s="43">
        <f>BJ51/BH51</f>
        <v>0.20275562970616509</v>
      </c>
    </row>
    <row r="53" spans="1:62">
      <c r="A53" s="33" t="s">
        <v>63</v>
      </c>
      <c r="B53" s="46">
        <v>2.1781359984561557</v>
      </c>
      <c r="C53" s="213">
        <f>AVERAGE(B53:B54)</f>
        <v>2.0553864154778254</v>
      </c>
      <c r="D53" s="3"/>
      <c r="E53" s="3"/>
      <c r="F53" s="47"/>
      <c r="G53" s="51">
        <v>3.7366129381906914</v>
      </c>
      <c r="H53" s="213">
        <f>AVERAGE(G53:G54)</f>
        <v>3.8784965187634097</v>
      </c>
      <c r="I53" s="3"/>
      <c r="J53" s="3"/>
      <c r="K53" s="47"/>
      <c r="L53" s="48" t="s">
        <v>23</v>
      </c>
      <c r="M53" s="214" t="s">
        <v>23</v>
      </c>
      <c r="N53" s="38"/>
      <c r="O53" s="38"/>
      <c r="P53" s="49"/>
      <c r="Q53" s="50">
        <v>7.7005046205429792E-2</v>
      </c>
      <c r="R53" s="215">
        <f>AVERAGE(Q53:Q54)</f>
        <v>7.1545962437610133E-2</v>
      </c>
      <c r="S53" s="3"/>
      <c r="T53" s="3"/>
      <c r="U53" s="47"/>
      <c r="V53" s="48" t="s">
        <v>23</v>
      </c>
      <c r="W53" s="214" t="s">
        <v>23</v>
      </c>
      <c r="X53" s="38"/>
      <c r="Y53" s="38"/>
      <c r="Z53" s="49"/>
      <c r="AA53" s="48" t="s">
        <v>23</v>
      </c>
      <c r="AB53" s="214" t="s">
        <v>23</v>
      </c>
      <c r="AC53" s="38"/>
      <c r="AD53" s="38"/>
      <c r="AE53" s="49"/>
      <c r="AF53" s="51">
        <v>0.20874480544747737</v>
      </c>
      <c r="AG53" s="213">
        <f>AVERAGE(AF53:AF54)</f>
        <v>0.18260464142874949</v>
      </c>
      <c r="AH53" s="3"/>
      <c r="AI53" s="3"/>
      <c r="AJ53" s="47"/>
      <c r="AK53" s="52">
        <v>1072.0521552311161</v>
      </c>
      <c r="AL53" s="213">
        <f>AVERAGE(AK53:AK54)</f>
        <v>1087.2363446296868</v>
      </c>
      <c r="AM53" s="3"/>
      <c r="AN53" s="3"/>
      <c r="AO53" s="53"/>
      <c r="AP53" s="3"/>
      <c r="AQ53" s="46">
        <v>165.28481925599553</v>
      </c>
      <c r="AR53" s="213">
        <f>AVERAGE(AQ53:AQ54)</f>
        <v>152.18304325789705</v>
      </c>
      <c r="AS53" s="3"/>
      <c r="AT53" s="3"/>
      <c r="AU53" s="47"/>
      <c r="AV53" s="48" t="s">
        <v>23</v>
      </c>
      <c r="AW53" s="214" t="s">
        <v>23</v>
      </c>
      <c r="AX53" s="38"/>
      <c r="AY53" s="38"/>
      <c r="AZ53" s="49"/>
      <c r="BA53" s="3">
        <v>54.853366360489403</v>
      </c>
      <c r="BB53" s="213">
        <f>AVERAGE(BA53:BA54)</f>
        <v>53.207847815042769</v>
      </c>
      <c r="BC53" s="3"/>
      <c r="BD53" s="3"/>
      <c r="BE53" s="47"/>
      <c r="BF53" s="3">
        <v>12.727465131877082</v>
      </c>
      <c r="BG53" s="213">
        <f>AVERAGE(BF53:BF54)</f>
        <v>13.38738005347526</v>
      </c>
      <c r="BH53" s="3"/>
      <c r="BI53" s="3"/>
      <c r="BJ53" s="53"/>
    </row>
    <row r="54" spans="1:62">
      <c r="A54" s="33" t="s">
        <v>63</v>
      </c>
      <c r="B54" s="34">
        <v>1.9326368324994954</v>
      </c>
      <c r="C54" s="210"/>
      <c r="D54" s="3"/>
      <c r="E54" s="3"/>
      <c r="F54" s="47"/>
      <c r="G54" s="54">
        <v>4.0203800993361281</v>
      </c>
      <c r="H54" s="210"/>
      <c r="I54" s="3"/>
      <c r="J54" s="3"/>
      <c r="K54" s="47"/>
      <c r="L54" s="37" t="s">
        <v>23</v>
      </c>
      <c r="M54" s="208"/>
      <c r="N54" s="38"/>
      <c r="O54" s="38"/>
      <c r="P54" s="49"/>
      <c r="Q54" s="41">
        <v>6.6086878669790475E-2</v>
      </c>
      <c r="R54" s="212"/>
      <c r="S54" s="3"/>
      <c r="T54" s="3"/>
      <c r="U54" s="47"/>
      <c r="V54" s="37" t="s">
        <v>23</v>
      </c>
      <c r="W54" s="208"/>
      <c r="X54" s="38"/>
      <c r="Y54" s="38"/>
      <c r="Z54" s="49"/>
      <c r="AA54" s="37" t="s">
        <v>23</v>
      </c>
      <c r="AB54" s="208"/>
      <c r="AC54" s="38"/>
      <c r="AD54" s="38"/>
      <c r="AE54" s="49"/>
      <c r="AF54" s="54">
        <v>0.15646447741002162</v>
      </c>
      <c r="AG54" s="210"/>
      <c r="AH54" s="3"/>
      <c r="AI54" s="3"/>
      <c r="AJ54" s="47"/>
      <c r="AK54" s="42">
        <v>1102.4205340282576</v>
      </c>
      <c r="AL54" s="210"/>
      <c r="AM54" s="3"/>
      <c r="AN54" s="3"/>
      <c r="AO54" s="53"/>
      <c r="AP54" s="3"/>
      <c r="AQ54" s="34">
        <v>139.08126725979861</v>
      </c>
      <c r="AR54" s="210"/>
      <c r="AS54" s="3"/>
      <c r="AT54" s="3"/>
      <c r="AU54" s="47"/>
      <c r="AV54" s="37" t="s">
        <v>23</v>
      </c>
      <c r="AW54" s="208"/>
      <c r="AX54" s="38"/>
      <c r="AY54" s="38"/>
      <c r="AZ54" s="49"/>
      <c r="BA54" s="44">
        <v>51.562329269596127</v>
      </c>
      <c r="BB54" s="210"/>
      <c r="BC54" s="3"/>
      <c r="BD54" s="3"/>
      <c r="BE54" s="47"/>
      <c r="BF54" s="44">
        <v>14.047294975073438</v>
      </c>
      <c r="BG54" s="210"/>
      <c r="BH54" s="3"/>
      <c r="BI54" s="3"/>
      <c r="BJ54" s="53"/>
    </row>
    <row r="55" spans="1:62">
      <c r="A55" s="33" t="s">
        <v>64</v>
      </c>
      <c r="B55" s="46">
        <v>1.5230459453598686</v>
      </c>
      <c r="C55" s="213">
        <f>AVERAGE(B55:B56)</f>
        <v>1.4589659301923694</v>
      </c>
      <c r="D55" s="3"/>
      <c r="E55" s="3"/>
      <c r="F55" s="47"/>
      <c r="G55" s="51">
        <v>4.6575660949055377</v>
      </c>
      <c r="H55" s="213">
        <f>AVERAGE(G55:G56)</f>
        <v>4.5458176056367758</v>
      </c>
      <c r="I55" s="3"/>
      <c r="J55" s="3"/>
      <c r="K55" s="47"/>
      <c r="L55" s="48" t="s">
        <v>23</v>
      </c>
      <c r="M55" s="214" t="s">
        <v>23</v>
      </c>
      <c r="N55" s="38"/>
      <c r="O55" s="38"/>
      <c r="P55" s="49"/>
      <c r="Q55" s="50">
        <v>5.7531922233478076E-2</v>
      </c>
      <c r="R55" s="215">
        <f>AVERAGE(Q55:Q56)</f>
        <v>5.8225171770579523E-2</v>
      </c>
      <c r="S55" s="3"/>
      <c r="T55" s="3"/>
      <c r="U55" s="47"/>
      <c r="V55" s="48" t="s">
        <v>23</v>
      </c>
      <c r="W55" s="214" t="s">
        <v>23</v>
      </c>
      <c r="X55" s="38"/>
      <c r="Y55" s="38"/>
      <c r="Z55" s="49"/>
      <c r="AA55" s="48" t="s">
        <v>23</v>
      </c>
      <c r="AB55" s="214" t="s">
        <v>23</v>
      </c>
      <c r="AC55" s="38"/>
      <c r="AD55" s="38"/>
      <c r="AE55" s="49"/>
      <c r="AF55" s="51">
        <v>0.25360291998269258</v>
      </c>
      <c r="AG55" s="213">
        <f>AVERAGE(AF55:AF56)</f>
        <v>0.26867227817170147</v>
      </c>
      <c r="AH55" s="3"/>
      <c r="AI55" s="3"/>
      <c r="AJ55" s="47"/>
      <c r="AK55" s="52">
        <v>854.07402815079718</v>
      </c>
      <c r="AL55" s="213">
        <f>AVERAGE(AK55:AK56)</f>
        <v>858.22665610685181</v>
      </c>
      <c r="AM55" s="3"/>
      <c r="AN55" s="3"/>
      <c r="AO55" s="53"/>
      <c r="AP55" s="3"/>
      <c r="AQ55" s="46">
        <v>121.72603542719671</v>
      </c>
      <c r="AR55" s="213">
        <f>AVERAGE(AQ55:AQ56)</f>
        <v>112.93801483541515</v>
      </c>
      <c r="AS55" s="3"/>
      <c r="AT55" s="3"/>
      <c r="AU55" s="47"/>
      <c r="AV55" s="48" t="s">
        <v>23</v>
      </c>
      <c r="AW55" s="214" t="s">
        <v>23</v>
      </c>
      <c r="AX55" s="38"/>
      <c r="AY55" s="38"/>
      <c r="AZ55" s="49"/>
      <c r="BA55" s="3">
        <v>35.977510278247486</v>
      </c>
      <c r="BB55" s="213">
        <f>AVERAGE(BA55:BA56)</f>
        <v>37.484298164552364</v>
      </c>
      <c r="BC55" s="3"/>
      <c r="BD55" s="3"/>
      <c r="BE55" s="47"/>
      <c r="BF55" s="3">
        <v>9.3717689139170552</v>
      </c>
      <c r="BG55" s="213">
        <f>AVERAGE(BF55:BF56)</f>
        <v>10.329239158983182</v>
      </c>
      <c r="BH55" s="3"/>
      <c r="BI55" s="3"/>
      <c r="BJ55" s="53"/>
    </row>
    <row r="56" spans="1:62">
      <c r="A56" s="33" t="s">
        <v>64</v>
      </c>
      <c r="B56" s="34">
        <v>1.3948859150248702</v>
      </c>
      <c r="C56" s="210"/>
      <c r="D56" s="3"/>
      <c r="E56" s="3"/>
      <c r="F56" s="47"/>
      <c r="G56" s="54">
        <v>4.434069116368013</v>
      </c>
      <c r="H56" s="210"/>
      <c r="I56" s="3"/>
      <c r="J56" s="3"/>
      <c r="K56" s="47"/>
      <c r="L56" s="37" t="s">
        <v>23</v>
      </c>
      <c r="M56" s="208"/>
      <c r="N56" s="38"/>
      <c r="O56" s="38"/>
      <c r="P56" s="49"/>
      <c r="Q56" s="41">
        <v>5.891842130768097E-2</v>
      </c>
      <c r="R56" s="212"/>
      <c r="S56" s="3"/>
      <c r="T56" s="3"/>
      <c r="U56" s="47"/>
      <c r="V56" s="37" t="s">
        <v>23</v>
      </c>
      <c r="W56" s="208"/>
      <c r="X56" s="38"/>
      <c r="Y56" s="38"/>
      <c r="Z56" s="49"/>
      <c r="AA56" s="37" t="s">
        <v>23</v>
      </c>
      <c r="AB56" s="208"/>
      <c r="AC56" s="38"/>
      <c r="AD56" s="38"/>
      <c r="AE56" s="49"/>
      <c r="AF56" s="54">
        <v>0.28374163636071037</v>
      </c>
      <c r="AG56" s="210"/>
      <c r="AH56" s="3"/>
      <c r="AI56" s="3"/>
      <c r="AJ56" s="47"/>
      <c r="AK56" s="42">
        <v>862.37928406290632</v>
      </c>
      <c r="AL56" s="210"/>
      <c r="AM56" s="3"/>
      <c r="AN56" s="3"/>
      <c r="AO56" s="53"/>
      <c r="AP56" s="3"/>
      <c r="AQ56" s="34">
        <v>104.14999424363357</v>
      </c>
      <c r="AR56" s="210"/>
      <c r="AS56" s="3"/>
      <c r="AT56" s="3"/>
      <c r="AU56" s="47"/>
      <c r="AV56" s="37" t="s">
        <v>23</v>
      </c>
      <c r="AW56" s="208"/>
      <c r="AX56" s="38"/>
      <c r="AY56" s="38"/>
      <c r="AZ56" s="49"/>
      <c r="BA56" s="44">
        <v>38.991086050857241</v>
      </c>
      <c r="BB56" s="210"/>
      <c r="BC56" s="3"/>
      <c r="BD56" s="3"/>
      <c r="BE56" s="47"/>
      <c r="BF56" s="44">
        <v>11.286709404049306</v>
      </c>
      <c r="BG56" s="210"/>
      <c r="BH56" s="3"/>
      <c r="BI56" s="3"/>
      <c r="BJ56" s="53"/>
    </row>
    <row r="57" spans="1:62">
      <c r="A57" s="33" t="s">
        <v>65</v>
      </c>
      <c r="B57" s="46">
        <v>1.7558536459011809</v>
      </c>
      <c r="C57" s="213">
        <f>AVERAGE(B57:B58)</f>
        <v>1.6078881830488101</v>
      </c>
      <c r="D57" s="3"/>
      <c r="E57" s="3"/>
      <c r="F57" s="47"/>
      <c r="G57" s="48" t="s">
        <v>23</v>
      </c>
      <c r="H57" s="214" t="s">
        <v>23</v>
      </c>
      <c r="I57" s="3"/>
      <c r="J57" s="3"/>
      <c r="K57" s="47"/>
      <c r="L57" s="48" t="s">
        <v>23</v>
      </c>
      <c r="M57" s="214" t="s">
        <v>23</v>
      </c>
      <c r="N57" s="38"/>
      <c r="O57" s="38"/>
      <c r="P57" s="49"/>
      <c r="Q57" s="50">
        <v>4.529910356960834E-2</v>
      </c>
      <c r="R57" s="215">
        <f>AVERAGE(Q57:Q58)</f>
        <v>4.2221666455886694E-2</v>
      </c>
      <c r="S57" s="3"/>
      <c r="T57" s="3"/>
      <c r="U57" s="47"/>
      <c r="V57" s="48" t="s">
        <v>23</v>
      </c>
      <c r="W57" s="214" t="s">
        <v>23</v>
      </c>
      <c r="X57" s="38"/>
      <c r="Y57" s="38"/>
      <c r="Z57" s="49"/>
      <c r="AA57" s="48" t="s">
        <v>23</v>
      </c>
      <c r="AB57" s="214" t="s">
        <v>23</v>
      </c>
      <c r="AC57" s="38"/>
      <c r="AD57" s="38"/>
      <c r="AE57" s="49"/>
      <c r="AF57" s="51">
        <v>0.32952854084144922</v>
      </c>
      <c r="AG57" s="213">
        <f>AVERAGE(AF57:AF58)</f>
        <v>0.2797788557850624</v>
      </c>
      <c r="AH57" s="3"/>
      <c r="AI57" s="3"/>
      <c r="AJ57" s="47"/>
      <c r="AK57" s="52">
        <v>1109.1016793999243</v>
      </c>
      <c r="AL57" s="213">
        <f>AVERAGE(AK57:AK58)</f>
        <v>1250.653690927144</v>
      </c>
      <c r="AM57" s="3"/>
      <c r="AN57" s="3"/>
      <c r="AO57" s="53"/>
      <c r="AP57" s="3"/>
      <c r="AQ57" s="46">
        <v>117.82004531428952</v>
      </c>
      <c r="AR57" s="213">
        <f>AVERAGE(AQ57:AQ58)</f>
        <v>125.37073875359792</v>
      </c>
      <c r="AS57" s="3"/>
      <c r="AT57" s="3"/>
      <c r="AU57" s="47"/>
      <c r="AV57" s="48" t="s">
        <v>23</v>
      </c>
      <c r="AW57" s="214" t="s">
        <v>23</v>
      </c>
      <c r="AX57" s="38"/>
      <c r="AY57" s="38"/>
      <c r="AZ57" s="49"/>
      <c r="BA57" s="3">
        <v>53.533246828286224</v>
      </c>
      <c r="BB57" s="213">
        <f>AVERAGE(BA57:BA58)</f>
        <v>42.844207445181198</v>
      </c>
      <c r="BC57" s="3"/>
      <c r="BD57" s="3"/>
      <c r="BE57" s="47"/>
      <c r="BF57" s="3">
        <v>12.228332286656521</v>
      </c>
      <c r="BG57" s="213">
        <f>AVERAGE(BF57:BF58)</f>
        <v>14.09396788950971</v>
      </c>
      <c r="BH57" s="3"/>
      <c r="BI57" s="3"/>
      <c r="BJ57" s="53"/>
    </row>
    <row r="58" spans="1:62">
      <c r="A58" s="33" t="s">
        <v>65</v>
      </c>
      <c r="B58" s="34">
        <v>1.4599227201964393</v>
      </c>
      <c r="C58" s="210"/>
      <c r="D58" s="3"/>
      <c r="E58" s="3"/>
      <c r="F58" s="47"/>
      <c r="G58" s="37" t="s">
        <v>23</v>
      </c>
      <c r="H58" s="208"/>
      <c r="I58" s="3"/>
      <c r="J58" s="3"/>
      <c r="K58" s="47"/>
      <c r="L58" s="37" t="s">
        <v>23</v>
      </c>
      <c r="M58" s="208"/>
      <c r="N58" s="38"/>
      <c r="O58" s="38"/>
      <c r="P58" s="49"/>
      <c r="Q58" s="41">
        <v>3.9144229342165049E-2</v>
      </c>
      <c r="R58" s="212"/>
      <c r="S58" s="3"/>
      <c r="T58" s="3"/>
      <c r="U58" s="47"/>
      <c r="V58" s="37" t="s">
        <v>23</v>
      </c>
      <c r="W58" s="208"/>
      <c r="X58" s="38"/>
      <c r="Y58" s="38"/>
      <c r="Z58" s="49"/>
      <c r="AA58" s="37" t="s">
        <v>23</v>
      </c>
      <c r="AB58" s="208"/>
      <c r="AC58" s="38"/>
      <c r="AD58" s="38"/>
      <c r="AE58" s="49"/>
      <c r="AF58" s="54">
        <v>0.23002917072867557</v>
      </c>
      <c r="AG58" s="210"/>
      <c r="AH58" s="3"/>
      <c r="AI58" s="3"/>
      <c r="AJ58" s="47"/>
      <c r="AK58" s="42">
        <v>1392.2057024543637</v>
      </c>
      <c r="AL58" s="210"/>
      <c r="AM58" s="3"/>
      <c r="AN58" s="3"/>
      <c r="AO58" s="53"/>
      <c r="AP58" s="3"/>
      <c r="AQ58" s="34">
        <v>132.92143219290631</v>
      </c>
      <c r="AR58" s="210"/>
      <c r="AS58" s="3"/>
      <c r="AT58" s="3"/>
      <c r="AU58" s="47"/>
      <c r="AV58" s="37" t="s">
        <v>23</v>
      </c>
      <c r="AW58" s="208"/>
      <c r="AX58" s="38"/>
      <c r="AY58" s="38"/>
      <c r="AZ58" s="49"/>
      <c r="BA58" s="44">
        <v>32.155168062076179</v>
      </c>
      <c r="BB58" s="210"/>
      <c r="BC58" s="3"/>
      <c r="BD58" s="3"/>
      <c r="BE58" s="47"/>
      <c r="BF58" s="44">
        <v>15.9596034923629</v>
      </c>
      <c r="BG58" s="210"/>
      <c r="BH58" s="3"/>
      <c r="BI58" s="3"/>
      <c r="BJ58" s="53"/>
    </row>
    <row r="59" spans="1:62">
      <c r="A59" s="33" t="s">
        <v>66</v>
      </c>
      <c r="B59" s="46">
        <v>1.0752800859894838</v>
      </c>
      <c r="C59" s="213">
        <f>AVERAGE(B59:B60)</f>
        <v>1.1565250250668777</v>
      </c>
      <c r="D59" s="3"/>
      <c r="E59" s="3"/>
      <c r="F59" s="47"/>
      <c r="G59" s="48" t="s">
        <v>23</v>
      </c>
      <c r="H59" s="214" t="s">
        <v>23</v>
      </c>
      <c r="I59" s="3"/>
      <c r="J59" s="3"/>
      <c r="K59" s="47"/>
      <c r="L59" s="48" t="s">
        <v>23</v>
      </c>
      <c r="M59" s="214" t="s">
        <v>23</v>
      </c>
      <c r="N59" s="38"/>
      <c r="O59" s="38"/>
      <c r="P59" s="49"/>
      <c r="Q59" s="50">
        <v>3.530719772466178E-2</v>
      </c>
      <c r="R59" s="215">
        <f>AVERAGE(Q59:Q60)</f>
        <v>4.0660210057600232E-2</v>
      </c>
      <c r="S59" s="3"/>
      <c r="T59" s="3"/>
      <c r="U59" s="47"/>
      <c r="V59" s="48" t="s">
        <v>23</v>
      </c>
      <c r="W59" s="214" t="s">
        <v>23</v>
      </c>
      <c r="X59" s="38"/>
      <c r="Y59" s="38"/>
      <c r="Z59" s="49"/>
      <c r="AA59" s="48" t="s">
        <v>23</v>
      </c>
      <c r="AB59" s="214" t="s">
        <v>23</v>
      </c>
      <c r="AC59" s="38"/>
      <c r="AD59" s="38"/>
      <c r="AE59" s="49"/>
      <c r="AF59" s="51">
        <v>0.22221468869063457</v>
      </c>
      <c r="AG59" s="213">
        <f>AVERAGE(AF59:AF60)</f>
        <v>0.25372876680939077</v>
      </c>
      <c r="AH59" s="3"/>
      <c r="AI59" s="3"/>
      <c r="AJ59" s="47"/>
      <c r="AK59" s="52">
        <v>603.43503610163066</v>
      </c>
      <c r="AL59" s="213">
        <f>AVERAGE(AK59:AK60)</f>
        <v>654.90533950756389</v>
      </c>
      <c r="AM59" s="3"/>
      <c r="AN59" s="3"/>
      <c r="AO59" s="53"/>
      <c r="AP59" s="3"/>
      <c r="AQ59" s="46">
        <v>131.53841089604734</v>
      </c>
      <c r="AR59" s="213">
        <f>AVERAGE(AQ59:AQ60)</f>
        <v>126.54637850126159</v>
      </c>
      <c r="AS59" s="3"/>
      <c r="AT59" s="3"/>
      <c r="AU59" s="47"/>
      <c r="AV59" s="48" t="s">
        <v>23</v>
      </c>
      <c r="AW59" s="214" t="s">
        <v>23</v>
      </c>
      <c r="AX59" s="38"/>
      <c r="AY59" s="38"/>
      <c r="AZ59" s="49"/>
      <c r="BA59" s="3">
        <v>23.617386658914942</v>
      </c>
      <c r="BB59" s="213">
        <f>AVERAGE(BA59:BA60)</f>
        <v>24.799643443900152</v>
      </c>
      <c r="BC59" s="3"/>
      <c r="BD59" s="3"/>
      <c r="BE59" s="47"/>
      <c r="BF59" s="55" t="s">
        <v>23</v>
      </c>
      <c r="BG59" s="214" t="s">
        <v>23</v>
      </c>
      <c r="BH59" s="3"/>
      <c r="BI59" s="3"/>
      <c r="BJ59" s="53"/>
    </row>
    <row r="60" spans="1:62">
      <c r="A60" s="95" t="s">
        <v>66</v>
      </c>
      <c r="B60" s="46">
        <v>1.2377699641442719</v>
      </c>
      <c r="C60" s="210"/>
      <c r="D60" s="3"/>
      <c r="E60" s="3"/>
      <c r="F60" s="47"/>
      <c r="G60" s="48" t="s">
        <v>23</v>
      </c>
      <c r="H60" s="208"/>
      <c r="I60" s="3"/>
      <c r="J60" s="3"/>
      <c r="K60" s="47"/>
      <c r="L60" s="48" t="s">
        <v>23</v>
      </c>
      <c r="M60" s="208"/>
      <c r="N60" s="38"/>
      <c r="O60" s="38"/>
      <c r="P60" s="49"/>
      <c r="Q60" s="50">
        <v>4.6013222390538684E-2</v>
      </c>
      <c r="R60" s="212"/>
      <c r="S60" s="3"/>
      <c r="T60" s="3"/>
      <c r="U60" s="47"/>
      <c r="V60" s="48" t="s">
        <v>23</v>
      </c>
      <c r="W60" s="208"/>
      <c r="X60" s="38"/>
      <c r="Y60" s="38"/>
      <c r="Z60" s="49"/>
      <c r="AA60" s="48" t="s">
        <v>23</v>
      </c>
      <c r="AB60" s="208"/>
      <c r="AC60" s="38"/>
      <c r="AD60" s="38"/>
      <c r="AE60" s="49"/>
      <c r="AF60" s="51">
        <v>0.28524284492814694</v>
      </c>
      <c r="AG60" s="210"/>
      <c r="AH60" s="3"/>
      <c r="AI60" s="3"/>
      <c r="AJ60" s="47"/>
      <c r="AK60" s="52">
        <v>706.37564291349724</v>
      </c>
      <c r="AL60" s="210"/>
      <c r="AM60" s="3"/>
      <c r="AN60" s="3"/>
      <c r="AO60" s="53"/>
      <c r="AP60" s="3"/>
      <c r="AQ60" s="46">
        <v>121.55434610647583</v>
      </c>
      <c r="AR60" s="210"/>
      <c r="AS60" s="3"/>
      <c r="AT60" s="3"/>
      <c r="AU60" s="47"/>
      <c r="AV60" s="48" t="s">
        <v>23</v>
      </c>
      <c r="AW60" s="208"/>
      <c r="AX60" s="38"/>
      <c r="AY60" s="38"/>
      <c r="AZ60" s="49"/>
      <c r="BA60" s="3">
        <v>25.981900228885358</v>
      </c>
      <c r="BB60" s="210"/>
      <c r="BC60" s="3"/>
      <c r="BD60" s="3"/>
      <c r="BE60" s="47"/>
      <c r="BF60" s="55" t="s">
        <v>23</v>
      </c>
      <c r="BG60" s="208"/>
      <c r="BH60" s="3"/>
      <c r="BI60" s="3"/>
      <c r="BJ60" s="53"/>
    </row>
    <row r="61" spans="1:62">
      <c r="A61" s="33" t="s">
        <v>67</v>
      </c>
      <c r="B61" s="96">
        <v>1.3038151989919156</v>
      </c>
      <c r="C61" s="213">
        <f>AVERAGE(B61:B62)</f>
        <v>1.3195934886424665</v>
      </c>
      <c r="D61" s="97">
        <f>AVERAGE(C61:C70)</f>
        <v>1.5665833531191455</v>
      </c>
      <c r="E61" s="98" t="s">
        <v>22</v>
      </c>
      <c r="F61" s="99">
        <f>STDEV(C61:C70)</f>
        <v>0.29277372285825815</v>
      </c>
      <c r="G61" s="117">
        <v>3.0171950911282024</v>
      </c>
      <c r="H61" s="213">
        <f>AVERAGE(G61:G62)</f>
        <v>2.9905026532220096</v>
      </c>
      <c r="I61" s="97">
        <f>AVERAGE(H61:H70)</f>
        <v>3.2115835344876147</v>
      </c>
      <c r="J61" s="98" t="s">
        <v>22</v>
      </c>
      <c r="K61" s="99">
        <f>STDEV(H61:H70)</f>
        <v>0.79084887077458554</v>
      </c>
      <c r="L61" s="100" t="s">
        <v>23</v>
      </c>
      <c r="M61" s="214" t="s">
        <v>23</v>
      </c>
      <c r="N61" s="101"/>
      <c r="O61" s="102" t="s">
        <v>23</v>
      </c>
      <c r="P61" s="103"/>
      <c r="Q61" s="104">
        <v>5.182754262243687E-2</v>
      </c>
      <c r="R61" s="215">
        <f>AVERAGE(Q61:Q62)</f>
        <v>5.2208767408716827E-2</v>
      </c>
      <c r="S61" s="105">
        <f>AVERAGE(R61:R70)</f>
        <v>5.5591114886791672E-2</v>
      </c>
      <c r="T61" s="106" t="s">
        <v>22</v>
      </c>
      <c r="U61" s="107">
        <f>STDEV(R61:R70)</f>
        <v>1.6016238740566038E-2</v>
      </c>
      <c r="V61" s="100" t="s">
        <v>23</v>
      </c>
      <c r="W61" s="214" t="s">
        <v>23</v>
      </c>
      <c r="X61" s="101"/>
      <c r="Y61" s="102" t="s">
        <v>23</v>
      </c>
      <c r="Z61" s="103"/>
      <c r="AA61" s="100" t="s">
        <v>23</v>
      </c>
      <c r="AB61" s="214" t="s">
        <v>23</v>
      </c>
      <c r="AC61" s="101"/>
      <c r="AD61" s="102" t="s">
        <v>23</v>
      </c>
      <c r="AE61" s="103"/>
      <c r="AF61" s="117">
        <v>0.24228477850758842</v>
      </c>
      <c r="AG61" s="213">
        <f>AVERAGE(AF61:AF62)</f>
        <v>0.22083023379568789</v>
      </c>
      <c r="AH61" s="97">
        <f>AVERAGE(AG61:AG70)</f>
        <v>0.27064837515612228</v>
      </c>
      <c r="AI61" s="98" t="s">
        <v>22</v>
      </c>
      <c r="AJ61" s="99">
        <f>STDEV(AG61:AG70)</f>
        <v>7.299854169540701E-2</v>
      </c>
      <c r="AK61" s="108">
        <v>820.77090470248299</v>
      </c>
      <c r="AL61" s="213">
        <f>AVERAGE(AK61:AK62)</f>
        <v>859.84575187658299</v>
      </c>
      <c r="AM61" s="109">
        <f>AVERAGE(AL61:AL70)</f>
        <v>1282.2974796457336</v>
      </c>
      <c r="AN61" s="98" t="s">
        <v>22</v>
      </c>
      <c r="AO61" s="110">
        <f>STDEV(AL61:AL70)</f>
        <v>318.08809856352622</v>
      </c>
      <c r="AP61" s="111"/>
      <c r="AQ61" s="96">
        <v>92.154588802523662</v>
      </c>
      <c r="AR61" s="213">
        <f>AVERAGE(AQ61:AQ62)</f>
        <v>91.884640109312784</v>
      </c>
      <c r="AS61" s="109">
        <f>AVERAGE(AR61:AR70)</f>
        <v>114.2480432681896</v>
      </c>
      <c r="AT61" s="98" t="s">
        <v>22</v>
      </c>
      <c r="AU61" s="112">
        <f>STDEV(AR61:AR70)</f>
        <v>20.98339340065656</v>
      </c>
      <c r="AV61" s="100" t="s">
        <v>23</v>
      </c>
      <c r="AW61" s="214" t="s">
        <v>23</v>
      </c>
      <c r="AX61" s="109">
        <f>AVERAGE(AW61:AW70)</f>
        <v>65.595517653736209</v>
      </c>
      <c r="AY61" s="98" t="s">
        <v>22</v>
      </c>
      <c r="AZ61" s="99">
        <f>STDEV(AW61:AW70)</f>
        <v>6.0145000793116576</v>
      </c>
      <c r="BA61" s="111">
        <v>167.95447390694861</v>
      </c>
      <c r="BB61" s="213">
        <f>AVERAGE(BA61:BA62)</f>
        <v>160.67626216255229</v>
      </c>
      <c r="BC61" s="109">
        <f>AVERAGE(BB61:BB70)</f>
        <v>184.30289976633998</v>
      </c>
      <c r="BD61" s="98" t="s">
        <v>22</v>
      </c>
      <c r="BE61" s="112">
        <f>STDEV(BB61:BB70)</f>
        <v>45.310965692593783</v>
      </c>
      <c r="BF61" s="111">
        <v>13.15061260168633</v>
      </c>
      <c r="BG61" s="213">
        <f>AVERAGE(BF61:BF62)</f>
        <v>14.335276259008523</v>
      </c>
      <c r="BH61" s="109">
        <f>AVERAGE(BG61:BG70)</f>
        <v>16.112052687184789</v>
      </c>
      <c r="BI61" s="98" t="s">
        <v>22</v>
      </c>
      <c r="BJ61" s="110">
        <f>STDEV(BG61:BG70)</f>
        <v>2.9891886027152115</v>
      </c>
    </row>
    <row r="62" spans="1:62">
      <c r="A62" s="33" t="s">
        <v>67</v>
      </c>
      <c r="B62" s="34">
        <v>1.3353717782930175</v>
      </c>
      <c r="C62" s="210"/>
      <c r="D62" s="3"/>
      <c r="E62" s="35" t="s">
        <v>42</v>
      </c>
      <c r="F62" s="36">
        <f>F61/D61</f>
        <v>0.18688678280369256</v>
      </c>
      <c r="G62" s="54">
        <v>2.9638102153158168</v>
      </c>
      <c r="H62" s="210"/>
      <c r="I62" s="3"/>
      <c r="J62" s="35" t="s">
        <v>42</v>
      </c>
      <c r="K62" s="36">
        <f>K61/I61</f>
        <v>0.24624888696870215</v>
      </c>
      <c r="L62" s="37" t="s">
        <v>23</v>
      </c>
      <c r="M62" s="208"/>
      <c r="N62" s="38"/>
      <c r="O62" s="39"/>
      <c r="P62" s="40"/>
      <c r="Q62" s="41">
        <v>5.2589992194996792E-2</v>
      </c>
      <c r="R62" s="212"/>
      <c r="S62" s="3"/>
      <c r="T62" s="35" t="s">
        <v>42</v>
      </c>
      <c r="U62" s="36">
        <f>U61/S61</f>
        <v>0.28810788870095966</v>
      </c>
      <c r="V62" s="37" t="s">
        <v>23</v>
      </c>
      <c r="W62" s="208"/>
      <c r="X62" s="38"/>
      <c r="Y62" s="39"/>
      <c r="Z62" s="40"/>
      <c r="AA62" s="37" t="s">
        <v>23</v>
      </c>
      <c r="AB62" s="208"/>
      <c r="AC62" s="38"/>
      <c r="AD62" s="39"/>
      <c r="AE62" s="40"/>
      <c r="AF62" s="54">
        <v>0.19937568908378736</v>
      </c>
      <c r="AG62" s="210"/>
      <c r="AH62" s="3"/>
      <c r="AI62" s="35" t="s">
        <v>42</v>
      </c>
      <c r="AJ62" s="36">
        <f>AJ61/AH61</f>
        <v>0.26971727302370885</v>
      </c>
      <c r="AK62" s="42">
        <v>898.92059905068299</v>
      </c>
      <c r="AL62" s="210"/>
      <c r="AM62" s="3"/>
      <c r="AN62" s="35" t="s">
        <v>42</v>
      </c>
      <c r="AO62" s="43">
        <f>AO61/AM61</f>
        <v>0.24806108068730348</v>
      </c>
      <c r="AP62" s="3"/>
      <c r="AQ62" s="34">
        <v>91.61469141610192</v>
      </c>
      <c r="AR62" s="210"/>
      <c r="AS62" s="3"/>
      <c r="AT62" s="35" t="s">
        <v>42</v>
      </c>
      <c r="AU62" s="36">
        <f>AU61/AS61</f>
        <v>0.18366523224734321</v>
      </c>
      <c r="AV62" s="37" t="s">
        <v>23</v>
      </c>
      <c r="AW62" s="208"/>
      <c r="AX62" s="3"/>
      <c r="AY62" s="35" t="s">
        <v>42</v>
      </c>
      <c r="AZ62" s="36">
        <f>AZ61/AX61</f>
        <v>9.1690717513059863E-2</v>
      </c>
      <c r="BA62" s="44">
        <v>153.39805041815598</v>
      </c>
      <c r="BB62" s="210"/>
      <c r="BC62" s="3"/>
      <c r="BD62" s="35" t="s">
        <v>42</v>
      </c>
      <c r="BE62" s="36">
        <f>BE61/BC61</f>
        <v>0.24585053056701345</v>
      </c>
      <c r="BF62" s="44">
        <v>15.519939916330719</v>
      </c>
      <c r="BG62" s="210"/>
      <c r="BH62" s="3"/>
      <c r="BI62" s="35" t="s">
        <v>42</v>
      </c>
      <c r="BJ62" s="43">
        <f>BJ61/BH61</f>
        <v>0.18552500173319031</v>
      </c>
    </row>
    <row r="63" spans="1:62">
      <c r="A63" s="33" t="s">
        <v>68</v>
      </c>
      <c r="B63" s="46">
        <v>1.480934091602804</v>
      </c>
      <c r="C63" s="213">
        <f>AVERAGE(B63:B64)</f>
        <v>1.4704939916522566</v>
      </c>
      <c r="D63" s="3"/>
      <c r="E63" s="3"/>
      <c r="F63" s="47"/>
      <c r="G63" s="51">
        <v>2.5567956806831944</v>
      </c>
      <c r="H63" s="213">
        <f>AVERAGE(G63:G64)</f>
        <v>2.5548011165012121</v>
      </c>
      <c r="I63" s="3"/>
      <c r="J63" s="3"/>
      <c r="K63" s="47"/>
      <c r="L63" s="48" t="s">
        <v>23</v>
      </c>
      <c r="M63" s="214" t="s">
        <v>23</v>
      </c>
      <c r="N63" s="38"/>
      <c r="O63" s="38"/>
      <c r="P63" s="49"/>
      <c r="Q63" s="50">
        <v>6.1293719869863719E-2</v>
      </c>
      <c r="R63" s="215">
        <f>AVERAGE(Q63:Q64)</f>
        <v>6.0595860843447924E-2</v>
      </c>
      <c r="S63" s="3"/>
      <c r="T63" s="3"/>
      <c r="U63" s="47"/>
      <c r="V63" s="48" t="s">
        <v>23</v>
      </c>
      <c r="W63" s="214" t="s">
        <v>23</v>
      </c>
      <c r="X63" s="38"/>
      <c r="Y63" s="38"/>
      <c r="Z63" s="49"/>
      <c r="AA63" s="48" t="s">
        <v>23</v>
      </c>
      <c r="AB63" s="214" t="s">
        <v>23</v>
      </c>
      <c r="AC63" s="38"/>
      <c r="AD63" s="38"/>
      <c r="AE63" s="49"/>
      <c r="AF63" s="51">
        <v>0.18754291079244387</v>
      </c>
      <c r="AG63" s="213">
        <f>AVERAGE(AF63:AF64)</f>
        <v>0.17007693743535846</v>
      </c>
      <c r="AH63" s="3"/>
      <c r="AI63" s="3"/>
      <c r="AJ63" s="47"/>
      <c r="AK63" s="52">
        <v>1033.3548447859425</v>
      </c>
      <c r="AL63" s="213">
        <f>AVERAGE(AK63:AK64)</f>
        <v>1065.7312233482673</v>
      </c>
      <c r="AM63" s="3"/>
      <c r="AN63" s="3"/>
      <c r="AO63" s="53"/>
      <c r="AP63" s="3"/>
      <c r="AQ63" s="46">
        <v>93.940774467744149</v>
      </c>
      <c r="AR63" s="213">
        <f>AVERAGE(AQ63:AQ64)</f>
        <v>95.185356998868116</v>
      </c>
      <c r="AS63" s="3"/>
      <c r="AT63" s="3"/>
      <c r="AU63" s="47"/>
      <c r="AV63" s="48" t="s">
        <v>23</v>
      </c>
      <c r="AW63" s="214" t="s">
        <v>23</v>
      </c>
      <c r="AX63" s="3"/>
      <c r="AY63" s="3"/>
      <c r="AZ63" s="47"/>
      <c r="BA63" s="3">
        <v>161.49718882162131</v>
      </c>
      <c r="BB63" s="213">
        <f>AVERAGE(BA63:BA64)</f>
        <v>156.53929574403281</v>
      </c>
      <c r="BC63" s="3"/>
      <c r="BD63" s="3"/>
      <c r="BE63" s="47"/>
      <c r="BF63" s="3">
        <v>15.881007879612596</v>
      </c>
      <c r="BG63" s="213">
        <f>AVERAGE(BF63:BF64)</f>
        <v>14.437718199572551</v>
      </c>
      <c r="BH63" s="3"/>
      <c r="BI63" s="3"/>
      <c r="BJ63" s="53"/>
    </row>
    <row r="64" spans="1:62">
      <c r="A64" s="33" t="s">
        <v>68</v>
      </c>
      <c r="B64" s="34">
        <v>1.460053891701709</v>
      </c>
      <c r="C64" s="210"/>
      <c r="D64" s="3"/>
      <c r="E64" s="3"/>
      <c r="F64" s="47"/>
      <c r="G64" s="54">
        <v>2.5528065523192298</v>
      </c>
      <c r="H64" s="210"/>
      <c r="I64" s="3"/>
      <c r="J64" s="3"/>
      <c r="K64" s="47"/>
      <c r="L64" s="37" t="s">
        <v>23</v>
      </c>
      <c r="M64" s="208"/>
      <c r="N64" s="38"/>
      <c r="O64" s="38"/>
      <c r="P64" s="49"/>
      <c r="Q64" s="41">
        <v>5.9898001817032122E-2</v>
      </c>
      <c r="R64" s="212"/>
      <c r="S64" s="3"/>
      <c r="T64" s="3"/>
      <c r="U64" s="47"/>
      <c r="V64" s="37" t="s">
        <v>23</v>
      </c>
      <c r="W64" s="208"/>
      <c r="X64" s="38"/>
      <c r="Y64" s="38"/>
      <c r="Z64" s="49"/>
      <c r="AA64" s="37" t="s">
        <v>23</v>
      </c>
      <c r="AB64" s="208"/>
      <c r="AC64" s="38"/>
      <c r="AD64" s="38"/>
      <c r="AE64" s="49"/>
      <c r="AF64" s="54">
        <v>0.15261096407827307</v>
      </c>
      <c r="AG64" s="210"/>
      <c r="AH64" s="3"/>
      <c r="AI64" s="3"/>
      <c r="AJ64" s="47"/>
      <c r="AK64" s="42">
        <v>1098.1076019105922</v>
      </c>
      <c r="AL64" s="210"/>
      <c r="AM64" s="3"/>
      <c r="AN64" s="3"/>
      <c r="AO64" s="53"/>
      <c r="AP64" s="3"/>
      <c r="AQ64" s="34">
        <v>96.429939529992097</v>
      </c>
      <c r="AR64" s="210"/>
      <c r="AS64" s="3"/>
      <c r="AT64" s="3"/>
      <c r="AU64" s="47"/>
      <c r="AV64" s="37" t="s">
        <v>23</v>
      </c>
      <c r="AW64" s="208"/>
      <c r="AX64" s="3"/>
      <c r="AY64" s="3"/>
      <c r="AZ64" s="47"/>
      <c r="BA64" s="44">
        <v>151.58140266644429</v>
      </c>
      <c r="BB64" s="210"/>
      <c r="BC64" s="3"/>
      <c r="BD64" s="3"/>
      <c r="BE64" s="47"/>
      <c r="BF64" s="44">
        <v>12.994428519532507</v>
      </c>
      <c r="BG64" s="210"/>
      <c r="BH64" s="3"/>
      <c r="BI64" s="3"/>
      <c r="BJ64" s="53"/>
    </row>
    <row r="65" spans="1:62">
      <c r="A65" s="33" t="s">
        <v>69</v>
      </c>
      <c r="B65" s="46">
        <v>2.104175058551998</v>
      </c>
      <c r="C65" s="213">
        <f>AVERAGE(B65:B66)</f>
        <v>2.0532844173529328</v>
      </c>
      <c r="D65" s="3"/>
      <c r="E65" s="3"/>
      <c r="F65" s="47"/>
      <c r="G65" s="51">
        <v>4.1165477555960512</v>
      </c>
      <c r="H65" s="213">
        <f>AVERAGE(G65:G66)</f>
        <v>4.0894468337396237</v>
      </c>
      <c r="I65" s="3"/>
      <c r="J65" s="3"/>
      <c r="K65" s="47"/>
      <c r="L65" s="48" t="s">
        <v>23</v>
      </c>
      <c r="M65" s="214" t="s">
        <v>23</v>
      </c>
      <c r="N65" s="38"/>
      <c r="O65" s="38"/>
      <c r="P65" s="49"/>
      <c r="Q65" s="50">
        <v>7.5114610865398446E-2</v>
      </c>
      <c r="R65" s="215">
        <f>AVERAGE(Q65:Q66)</f>
        <v>8.0124659180259516E-2</v>
      </c>
      <c r="S65" s="3"/>
      <c r="T65" s="3"/>
      <c r="U65" s="47"/>
      <c r="V65" s="48" t="s">
        <v>23</v>
      </c>
      <c r="W65" s="214" t="s">
        <v>23</v>
      </c>
      <c r="X65" s="38"/>
      <c r="Y65" s="38"/>
      <c r="Z65" s="49"/>
      <c r="AA65" s="48" t="s">
        <v>23</v>
      </c>
      <c r="AB65" s="214" t="s">
        <v>23</v>
      </c>
      <c r="AC65" s="38"/>
      <c r="AD65" s="38"/>
      <c r="AE65" s="49"/>
      <c r="AF65" s="51">
        <v>0.34663668080267646</v>
      </c>
      <c r="AG65" s="213">
        <f>AVERAGE(AF65:AF66)</f>
        <v>0.34838982081466885</v>
      </c>
      <c r="AH65" s="3"/>
      <c r="AI65" s="3"/>
      <c r="AJ65" s="47"/>
      <c r="AK65" s="52">
        <v>1371.5646062389114</v>
      </c>
      <c r="AL65" s="213">
        <f>AVERAGE(AK65:AK66)</f>
        <v>1330.4810210087117</v>
      </c>
      <c r="AM65" s="3"/>
      <c r="AN65" s="3"/>
      <c r="AO65" s="53"/>
      <c r="AP65" s="3"/>
      <c r="AQ65" s="46">
        <v>119.63500089983488</v>
      </c>
      <c r="AR65" s="213">
        <f>AVERAGE(AQ65:AQ66)</f>
        <v>118.37381780242177</v>
      </c>
      <c r="AS65" s="3"/>
      <c r="AT65" s="3"/>
      <c r="AU65" s="47"/>
      <c r="AV65" s="48" t="s">
        <v>23</v>
      </c>
      <c r="AW65" s="214" t="s">
        <v>23</v>
      </c>
      <c r="AX65" s="3"/>
      <c r="AY65" s="3"/>
      <c r="AZ65" s="47"/>
      <c r="BA65" s="3">
        <v>204.44258889162521</v>
      </c>
      <c r="BB65" s="213">
        <f>AVERAGE(BA65:BA66)</f>
        <v>217.64721262862852</v>
      </c>
      <c r="BC65" s="3"/>
      <c r="BD65" s="3"/>
      <c r="BE65" s="47"/>
      <c r="BF65" s="3">
        <v>19.446964351382075</v>
      </c>
      <c r="BG65" s="213">
        <f>AVERAGE(BF65:BF66)</f>
        <v>19.563163602973297</v>
      </c>
      <c r="BH65" s="3"/>
      <c r="BI65" s="3"/>
      <c r="BJ65" s="53"/>
    </row>
    <row r="66" spans="1:62">
      <c r="A66" s="33" t="s">
        <v>69</v>
      </c>
      <c r="B66" s="34">
        <v>2.0023937761538675</v>
      </c>
      <c r="C66" s="210"/>
      <c r="D66" s="3"/>
      <c r="E66" s="3"/>
      <c r="F66" s="47"/>
      <c r="G66" s="54">
        <v>4.062345911883197</v>
      </c>
      <c r="H66" s="210"/>
      <c r="I66" s="3"/>
      <c r="J66" s="3"/>
      <c r="K66" s="47"/>
      <c r="L66" s="37" t="s">
        <v>23</v>
      </c>
      <c r="M66" s="208"/>
      <c r="N66" s="38"/>
      <c r="O66" s="38"/>
      <c r="P66" s="49"/>
      <c r="Q66" s="41">
        <v>8.5134707495120573E-2</v>
      </c>
      <c r="R66" s="212"/>
      <c r="S66" s="3"/>
      <c r="T66" s="3"/>
      <c r="U66" s="47"/>
      <c r="V66" s="37" t="s">
        <v>23</v>
      </c>
      <c r="W66" s="208"/>
      <c r="X66" s="38"/>
      <c r="Y66" s="38"/>
      <c r="Z66" s="49"/>
      <c r="AA66" s="37" t="s">
        <v>23</v>
      </c>
      <c r="AB66" s="208"/>
      <c r="AC66" s="38"/>
      <c r="AD66" s="38"/>
      <c r="AE66" s="49"/>
      <c r="AF66" s="54">
        <v>0.35014296082666124</v>
      </c>
      <c r="AG66" s="210"/>
      <c r="AH66" s="3"/>
      <c r="AI66" s="3"/>
      <c r="AJ66" s="47"/>
      <c r="AK66" s="42">
        <v>1289.3974357785116</v>
      </c>
      <c r="AL66" s="210"/>
      <c r="AM66" s="3"/>
      <c r="AN66" s="3"/>
      <c r="AO66" s="53"/>
      <c r="AP66" s="3"/>
      <c r="AQ66" s="34">
        <v>117.11263470500866</v>
      </c>
      <c r="AR66" s="210"/>
      <c r="AS66" s="3"/>
      <c r="AT66" s="3"/>
      <c r="AU66" s="47"/>
      <c r="AV66" s="37" t="s">
        <v>23</v>
      </c>
      <c r="AW66" s="208"/>
      <c r="AX66" s="3"/>
      <c r="AY66" s="3"/>
      <c r="AZ66" s="47"/>
      <c r="BA66" s="44">
        <v>230.85183636563184</v>
      </c>
      <c r="BB66" s="210"/>
      <c r="BC66" s="3"/>
      <c r="BD66" s="3"/>
      <c r="BE66" s="47"/>
      <c r="BF66" s="44">
        <v>19.679362854564523</v>
      </c>
      <c r="BG66" s="210"/>
      <c r="BH66" s="3"/>
      <c r="BI66" s="3"/>
      <c r="BJ66" s="53"/>
    </row>
    <row r="67" spans="1:62">
      <c r="A67" s="33" t="s">
        <v>70</v>
      </c>
      <c r="B67" s="46">
        <v>1.5630560805019189</v>
      </c>
      <c r="C67" s="213">
        <f>AVERAGE(B67:B68)</f>
        <v>1.6075490062321509</v>
      </c>
      <c r="D67" s="3"/>
      <c r="E67" s="3"/>
      <c r="F67" s="47"/>
      <c r="G67" s="48" t="s">
        <v>23</v>
      </c>
      <c r="H67" s="214" t="s">
        <v>23</v>
      </c>
      <c r="I67" s="3"/>
      <c r="J67" s="3"/>
      <c r="K67" s="47"/>
      <c r="L67" s="48" t="s">
        <v>23</v>
      </c>
      <c r="M67" s="214" t="s">
        <v>23</v>
      </c>
      <c r="N67" s="38"/>
      <c r="O67" s="38"/>
      <c r="P67" s="49"/>
      <c r="Q67" s="50">
        <v>3.2455432487355759E-2</v>
      </c>
      <c r="R67" s="215">
        <f>AVERAGE(Q67:Q68)</f>
        <v>3.773661807535466E-2</v>
      </c>
      <c r="S67" s="3"/>
      <c r="T67" s="3"/>
      <c r="U67" s="47"/>
      <c r="V67" s="48" t="s">
        <v>23</v>
      </c>
      <c r="W67" s="214" t="s">
        <v>23</v>
      </c>
      <c r="X67" s="38"/>
      <c r="Y67" s="38"/>
      <c r="Z67" s="49"/>
      <c r="AA67" s="48" t="s">
        <v>23</v>
      </c>
      <c r="AB67" s="214" t="s">
        <v>23</v>
      </c>
      <c r="AC67" s="38"/>
      <c r="AD67" s="38"/>
      <c r="AE67" s="49"/>
      <c r="AF67" s="51">
        <v>0.35514373336711458</v>
      </c>
      <c r="AG67" s="213">
        <f>AVERAGE(AF67:AF68)</f>
        <v>0.31121973787880824</v>
      </c>
      <c r="AH67" s="3"/>
      <c r="AI67" s="3"/>
      <c r="AJ67" s="47"/>
      <c r="AK67" s="52">
        <v>1616.8937484094952</v>
      </c>
      <c r="AL67" s="213">
        <f>AVERAGE(AK67:AK68)</f>
        <v>1542.4342168139201</v>
      </c>
      <c r="AM67" s="3"/>
      <c r="AN67" s="3"/>
      <c r="AO67" s="53"/>
      <c r="AP67" s="3"/>
      <c r="AQ67" s="46">
        <v>138.24814288513051</v>
      </c>
      <c r="AR67" s="213">
        <f>AVERAGE(AQ67:AQ68)</f>
        <v>142.51653281268293</v>
      </c>
      <c r="AS67" s="3"/>
      <c r="AT67" s="3"/>
      <c r="AU67" s="47"/>
      <c r="AV67" s="52">
        <v>64.361243162826952</v>
      </c>
      <c r="AW67" s="213">
        <f>AVERAGE(AV67:AV68)</f>
        <v>61.342623862207901</v>
      </c>
      <c r="AX67" s="3"/>
      <c r="AY67" s="3"/>
      <c r="AZ67" s="47"/>
      <c r="BA67" s="3">
        <v>217.20443229856909</v>
      </c>
      <c r="BB67" s="213">
        <f>AVERAGE(BA67:BA68)</f>
        <v>246.2816370275103</v>
      </c>
      <c r="BC67" s="3"/>
      <c r="BD67" s="3"/>
      <c r="BE67" s="47"/>
      <c r="BF67" s="3" t="s">
        <v>23</v>
      </c>
      <c r="BG67" s="214" t="s">
        <v>23</v>
      </c>
      <c r="BH67" s="3"/>
      <c r="BI67" s="3"/>
      <c r="BJ67" s="53"/>
    </row>
    <row r="68" spans="1:62">
      <c r="A68" s="33" t="s">
        <v>70</v>
      </c>
      <c r="B68" s="34">
        <v>1.6520419319623831</v>
      </c>
      <c r="C68" s="210"/>
      <c r="D68" s="3"/>
      <c r="E68" s="3"/>
      <c r="F68" s="47"/>
      <c r="G68" s="37" t="s">
        <v>23</v>
      </c>
      <c r="H68" s="208"/>
      <c r="I68" s="3"/>
      <c r="J68" s="3"/>
      <c r="K68" s="47"/>
      <c r="L68" s="37" t="s">
        <v>23</v>
      </c>
      <c r="M68" s="208"/>
      <c r="N68" s="38"/>
      <c r="O68" s="38"/>
      <c r="P68" s="49"/>
      <c r="Q68" s="41">
        <v>4.301780366335356E-2</v>
      </c>
      <c r="R68" s="212"/>
      <c r="S68" s="3"/>
      <c r="T68" s="3"/>
      <c r="U68" s="47"/>
      <c r="V68" s="37" t="s">
        <v>23</v>
      </c>
      <c r="W68" s="208"/>
      <c r="X68" s="38"/>
      <c r="Y68" s="38"/>
      <c r="Z68" s="49"/>
      <c r="AA68" s="37" t="s">
        <v>23</v>
      </c>
      <c r="AB68" s="208"/>
      <c r="AC68" s="38"/>
      <c r="AD68" s="38"/>
      <c r="AE68" s="49"/>
      <c r="AF68" s="54">
        <v>0.26729574239050191</v>
      </c>
      <c r="AG68" s="210"/>
      <c r="AH68" s="3"/>
      <c r="AI68" s="3"/>
      <c r="AJ68" s="47"/>
      <c r="AK68" s="42">
        <v>1467.974685218345</v>
      </c>
      <c r="AL68" s="210"/>
      <c r="AM68" s="3"/>
      <c r="AN68" s="3"/>
      <c r="AO68" s="53"/>
      <c r="AP68" s="3"/>
      <c r="AQ68" s="34">
        <v>146.78492274023534</v>
      </c>
      <c r="AR68" s="210"/>
      <c r="AS68" s="3"/>
      <c r="AT68" s="3"/>
      <c r="AU68" s="47"/>
      <c r="AV68" s="42">
        <v>58.32400456158885</v>
      </c>
      <c r="AW68" s="210"/>
      <c r="AX68" s="3"/>
      <c r="AY68" s="3"/>
      <c r="AZ68" s="47"/>
      <c r="BA68" s="44">
        <v>275.35884175645151</v>
      </c>
      <c r="BB68" s="210"/>
      <c r="BC68" s="3"/>
      <c r="BD68" s="3"/>
      <c r="BE68" s="47"/>
      <c r="BF68" s="44" t="s">
        <v>23</v>
      </c>
      <c r="BG68" s="208"/>
      <c r="BH68" s="3"/>
      <c r="BI68" s="3"/>
      <c r="BJ68" s="53"/>
    </row>
    <row r="69" spans="1:62">
      <c r="A69" s="33" t="s">
        <v>71</v>
      </c>
      <c r="B69" s="46">
        <v>1.1726781547133853</v>
      </c>
      <c r="C69" s="213">
        <f>AVERAGE(B69:B70)</f>
        <v>1.3819958617159207</v>
      </c>
      <c r="D69" s="3"/>
      <c r="E69" s="3"/>
      <c r="F69" s="47"/>
      <c r="G69" s="48" t="s">
        <v>23</v>
      </c>
      <c r="H69" s="214" t="s">
        <v>23</v>
      </c>
      <c r="I69" s="3"/>
      <c r="J69" s="3"/>
      <c r="K69" s="47"/>
      <c r="L69" s="48" t="s">
        <v>23</v>
      </c>
      <c r="M69" s="214" t="s">
        <v>23</v>
      </c>
      <c r="N69" s="38"/>
      <c r="O69" s="38"/>
      <c r="P69" s="49"/>
      <c r="Q69" s="50">
        <v>4.275517279744382E-2</v>
      </c>
      <c r="R69" s="215">
        <f>AVERAGE(Q69:Q70)</f>
        <v>4.728966892617939E-2</v>
      </c>
      <c r="S69" s="3"/>
      <c r="T69" s="3"/>
      <c r="U69" s="47"/>
      <c r="V69" s="48" t="s">
        <v>23</v>
      </c>
      <c r="W69" s="214" t="s">
        <v>23</v>
      </c>
      <c r="X69" s="38"/>
      <c r="Y69" s="38"/>
      <c r="Z69" s="49"/>
      <c r="AA69" s="48" t="s">
        <v>23</v>
      </c>
      <c r="AB69" s="214" t="s">
        <v>23</v>
      </c>
      <c r="AC69" s="38"/>
      <c r="AD69" s="38"/>
      <c r="AE69" s="49"/>
      <c r="AF69" s="51">
        <v>0.33442581297869051</v>
      </c>
      <c r="AG69" s="213">
        <f>AVERAGE(AF69:AF70)</f>
        <v>0.30272514585608767</v>
      </c>
      <c r="AH69" s="3"/>
      <c r="AI69" s="3"/>
      <c r="AJ69" s="47"/>
      <c r="AK69" s="52">
        <v>1403.0683941058678</v>
      </c>
      <c r="AL69" s="213">
        <f>AVERAGE(AK69:AK70)</f>
        <v>1612.9951851811852</v>
      </c>
      <c r="AM69" s="3"/>
      <c r="AN69" s="3"/>
      <c r="AO69" s="53"/>
      <c r="AP69" s="3"/>
      <c r="AQ69" s="46">
        <v>124.04298192188125</v>
      </c>
      <c r="AR69" s="213">
        <f>AVERAGE(AQ69:AQ70)</f>
        <v>123.2798686176624</v>
      </c>
      <c r="AS69" s="3"/>
      <c r="AT69" s="3"/>
      <c r="AU69" s="47"/>
      <c r="AV69" s="52">
        <v>66.953505442876676</v>
      </c>
      <c r="AW69" s="213">
        <f>AVERAGE(AV69:AV70)</f>
        <v>69.848411445264503</v>
      </c>
      <c r="AX69" s="3"/>
      <c r="AY69" s="3"/>
      <c r="AZ69" s="47"/>
      <c r="BA69" s="3">
        <v>133.30015237460654</v>
      </c>
      <c r="BB69" s="213">
        <f>AVERAGE(BA69:BA70)</f>
        <v>140.37009126897607</v>
      </c>
      <c r="BC69" s="3"/>
      <c r="BD69" s="3"/>
      <c r="BE69" s="47"/>
      <c r="BF69" s="3" t="s">
        <v>23</v>
      </c>
      <c r="BG69" s="214" t="s">
        <v>23</v>
      </c>
      <c r="BH69" s="3"/>
      <c r="BI69" s="3"/>
      <c r="BJ69" s="53"/>
    </row>
    <row r="70" spans="1:62" ht="17" thickBot="1">
      <c r="A70" s="82" t="s">
        <v>71</v>
      </c>
      <c r="B70" s="83">
        <v>1.5913135687184563</v>
      </c>
      <c r="C70" s="219"/>
      <c r="D70" s="84"/>
      <c r="E70" s="84"/>
      <c r="F70" s="85"/>
      <c r="G70" s="86" t="s">
        <v>23</v>
      </c>
      <c r="H70" s="220"/>
      <c r="I70" s="84"/>
      <c r="J70" s="84"/>
      <c r="K70" s="85"/>
      <c r="L70" s="86" t="s">
        <v>23</v>
      </c>
      <c r="M70" s="220"/>
      <c r="N70" s="87"/>
      <c r="O70" s="87"/>
      <c r="P70" s="88"/>
      <c r="Q70" s="113">
        <v>5.1824165054914953E-2</v>
      </c>
      <c r="R70" s="223"/>
      <c r="S70" s="118"/>
      <c r="T70" s="118"/>
      <c r="U70" s="119"/>
      <c r="V70" s="86" t="s">
        <v>23</v>
      </c>
      <c r="W70" s="220"/>
      <c r="X70" s="87"/>
      <c r="Y70" s="87"/>
      <c r="Z70" s="88"/>
      <c r="AA70" s="86" t="s">
        <v>23</v>
      </c>
      <c r="AB70" s="220"/>
      <c r="AC70" s="87"/>
      <c r="AD70" s="87"/>
      <c r="AE70" s="88"/>
      <c r="AF70" s="90">
        <v>0.27102447873348484</v>
      </c>
      <c r="AG70" s="219"/>
      <c r="AH70" s="84"/>
      <c r="AI70" s="84"/>
      <c r="AJ70" s="85"/>
      <c r="AK70" s="89">
        <v>1822.9219762565028</v>
      </c>
      <c r="AL70" s="219"/>
      <c r="AM70" s="84"/>
      <c r="AN70" s="84"/>
      <c r="AO70" s="91"/>
      <c r="AP70" s="3"/>
      <c r="AQ70" s="83">
        <v>122.51675531344354</v>
      </c>
      <c r="AR70" s="219"/>
      <c r="AS70" s="84"/>
      <c r="AT70" s="84"/>
      <c r="AU70" s="85"/>
      <c r="AV70" s="89">
        <v>72.743317447652331</v>
      </c>
      <c r="AW70" s="219"/>
      <c r="AX70" s="84"/>
      <c r="AY70" s="84"/>
      <c r="AZ70" s="85"/>
      <c r="BA70" s="84">
        <v>147.44003016334563</v>
      </c>
      <c r="BB70" s="219"/>
      <c r="BC70" s="84"/>
      <c r="BD70" s="84"/>
      <c r="BE70" s="85"/>
      <c r="BF70" s="84" t="s">
        <v>23</v>
      </c>
      <c r="BG70" s="220"/>
      <c r="BH70" s="84"/>
      <c r="BI70" s="84"/>
      <c r="BJ70" s="91"/>
    </row>
    <row r="71" spans="1:62" ht="17" thickTop="1">
      <c r="A71" s="33" t="s">
        <v>72</v>
      </c>
      <c r="B71" s="46">
        <v>1.354450660522688</v>
      </c>
      <c r="C71" s="222">
        <f>AVERAGE(B71:B72)</f>
        <v>1.4272190168981931</v>
      </c>
      <c r="D71" s="69">
        <f>AVERAGE(C71:C80)</f>
        <v>1.0588012492985373</v>
      </c>
      <c r="E71" s="70" t="s">
        <v>22</v>
      </c>
      <c r="F71" s="71">
        <f>STDEV(C71:C80)</f>
        <v>0.27223969002946036</v>
      </c>
      <c r="G71" s="51">
        <v>4.6069434400783784</v>
      </c>
      <c r="H71" s="222">
        <f>AVERAGE(G71:G72)</f>
        <v>4.4052966684941559</v>
      </c>
      <c r="I71" s="69">
        <f>AVERAGE(H71:H80)</f>
        <v>5.1027584167663669</v>
      </c>
      <c r="J71" s="70" t="s">
        <v>22</v>
      </c>
      <c r="K71" s="71">
        <f>STDEV(H71:H80)</f>
        <v>1.0426529913199569</v>
      </c>
      <c r="L71" s="48" t="s">
        <v>23</v>
      </c>
      <c r="M71" s="221" t="s">
        <v>23</v>
      </c>
      <c r="N71" s="74"/>
      <c r="O71" s="38" t="s">
        <v>23</v>
      </c>
      <c r="P71" s="75"/>
      <c r="Q71" s="50">
        <v>3.1774608627048014E-2</v>
      </c>
      <c r="R71" s="224">
        <f>AVERAGE(Q71:Q72)</f>
        <v>3.0870436473675718E-2</v>
      </c>
      <c r="S71" s="114">
        <f>AVERAGE(R71:R80)</f>
        <v>4.1658928168216883E-2</v>
      </c>
      <c r="T71" s="115" t="s">
        <v>22</v>
      </c>
      <c r="U71" s="116">
        <f>STDEV(R71:R80)</f>
        <v>9.1770810555100897E-3</v>
      </c>
      <c r="V71" s="48" t="s">
        <v>23</v>
      </c>
      <c r="W71" s="221" t="s">
        <v>23</v>
      </c>
      <c r="X71" s="74"/>
      <c r="Y71" s="38" t="s">
        <v>23</v>
      </c>
      <c r="Z71" s="75"/>
      <c r="AA71" s="48" t="s">
        <v>23</v>
      </c>
      <c r="AB71" s="221" t="s">
        <v>23</v>
      </c>
      <c r="AC71" s="74"/>
      <c r="AD71" s="38" t="s">
        <v>23</v>
      </c>
      <c r="AE71" s="75"/>
      <c r="AF71" s="51">
        <v>0.18526705171225594</v>
      </c>
      <c r="AG71" s="222">
        <f>AVERAGE(AF71:AF72)</f>
        <v>0.18601920061396723</v>
      </c>
      <c r="AH71" s="69">
        <f>AVERAGE(AG71:AG80)</f>
        <v>0.25384983758656254</v>
      </c>
      <c r="AI71" s="70" t="s">
        <v>22</v>
      </c>
      <c r="AJ71" s="71">
        <f>STDEV(AG71:AG80)</f>
        <v>5.7251660972047223E-2</v>
      </c>
      <c r="AK71" s="52">
        <v>1073.3453716000718</v>
      </c>
      <c r="AL71" s="222">
        <f>AVERAGE(AK71:AK72)</f>
        <v>1071.3200975893797</v>
      </c>
      <c r="AM71" s="78">
        <f>AVERAGE(AL71:AL80)</f>
        <v>918.14493347086284</v>
      </c>
      <c r="AN71" s="70" t="s">
        <v>22</v>
      </c>
      <c r="AO71" s="79">
        <f>STDEV(AL71:AL80)</f>
        <v>150.28571048992504</v>
      </c>
      <c r="AP71" s="3"/>
      <c r="AQ71" s="46">
        <v>71.615904214116128</v>
      </c>
      <c r="AR71" s="222">
        <f>AVERAGE(AQ71:AQ72)</f>
        <v>76.0805979550546</v>
      </c>
      <c r="AS71" s="78">
        <f>AVERAGE(AR71:AR80)</f>
        <v>79.476033009373097</v>
      </c>
      <c r="AT71" s="70" t="s">
        <v>22</v>
      </c>
      <c r="AU71" s="80">
        <f>STDEV(AR71:AR80)</f>
        <v>12.248293384084393</v>
      </c>
      <c r="AV71" s="48" t="s">
        <v>23</v>
      </c>
      <c r="AW71" s="221" t="s">
        <v>23</v>
      </c>
      <c r="AX71" s="78">
        <f>AVERAGE(AW71:AW80)</f>
        <v>56.929584319706088</v>
      </c>
      <c r="AY71" s="70" t="s">
        <v>22</v>
      </c>
      <c r="AZ71" s="71">
        <f>STDEV(AW71:AW80)</f>
        <v>5.2524110006907527</v>
      </c>
      <c r="BA71" s="3">
        <v>91.550838342278212</v>
      </c>
      <c r="BB71" s="222">
        <f>AVERAGE(BA71:BA72)</f>
        <v>97.206320726668565</v>
      </c>
      <c r="BC71" s="78">
        <f>AVERAGE(BB71:BB80)</f>
        <v>79.376390685811344</v>
      </c>
      <c r="BD71" s="70" t="s">
        <v>22</v>
      </c>
      <c r="BE71" s="80">
        <f>STDEV(BB71:BB80)</f>
        <v>21.663354988997426</v>
      </c>
      <c r="BF71" s="3">
        <v>7.0088997951028391</v>
      </c>
      <c r="BG71" s="222">
        <f>AVERAGE(BF71:BF72)</f>
        <v>6.7005991592189122</v>
      </c>
      <c r="BH71" s="78">
        <f>AVERAGE(BG71:BG80)</f>
        <v>5.9990846694448443</v>
      </c>
      <c r="BI71" s="70" t="s">
        <v>22</v>
      </c>
      <c r="BJ71" s="79">
        <f>STDEV(BG71:BG80)</f>
        <v>1.0457018632983552</v>
      </c>
    </row>
    <row r="72" spans="1:62">
      <c r="A72" s="33" t="s">
        <v>72</v>
      </c>
      <c r="B72" s="34">
        <v>1.4999873732736984</v>
      </c>
      <c r="C72" s="210"/>
      <c r="D72" s="3"/>
      <c r="E72" s="35" t="s">
        <v>42</v>
      </c>
      <c r="F72" s="36">
        <f>F71/D71</f>
        <v>0.25712067322344107</v>
      </c>
      <c r="G72" s="54">
        <v>4.2036498969099343</v>
      </c>
      <c r="H72" s="210"/>
      <c r="I72" s="3"/>
      <c r="J72" s="35" t="s">
        <v>42</v>
      </c>
      <c r="K72" s="36">
        <f>K71/I71</f>
        <v>0.2043312471729142</v>
      </c>
      <c r="L72" s="37" t="s">
        <v>23</v>
      </c>
      <c r="M72" s="208"/>
      <c r="N72" s="38"/>
      <c r="O72" s="39"/>
      <c r="P72" s="40"/>
      <c r="Q72" s="41">
        <v>2.9966264320303419E-2</v>
      </c>
      <c r="R72" s="212"/>
      <c r="S72" s="3"/>
      <c r="T72" s="35" t="s">
        <v>42</v>
      </c>
      <c r="U72" s="36">
        <f>U71/S71</f>
        <v>0.22029085862347317</v>
      </c>
      <c r="V72" s="37" t="s">
        <v>23</v>
      </c>
      <c r="W72" s="208"/>
      <c r="X72" s="38"/>
      <c r="Y72" s="39"/>
      <c r="Z72" s="40"/>
      <c r="AA72" s="37" t="s">
        <v>23</v>
      </c>
      <c r="AB72" s="208"/>
      <c r="AC72" s="38"/>
      <c r="AD72" s="39"/>
      <c r="AE72" s="40"/>
      <c r="AF72" s="54">
        <v>0.18677134951567853</v>
      </c>
      <c r="AG72" s="210"/>
      <c r="AH72" s="3"/>
      <c r="AI72" s="35" t="s">
        <v>42</v>
      </c>
      <c r="AJ72" s="36">
        <f>AJ71/AH71</f>
        <v>0.22553357337691604</v>
      </c>
      <c r="AK72" s="42">
        <v>1069.2948235786873</v>
      </c>
      <c r="AL72" s="210"/>
      <c r="AM72" s="3"/>
      <c r="AN72" s="35" t="s">
        <v>42</v>
      </c>
      <c r="AO72" s="43">
        <f>AO71/AM71</f>
        <v>0.16368408190393213</v>
      </c>
      <c r="AP72" s="3"/>
      <c r="AQ72" s="34">
        <v>80.545291695993072</v>
      </c>
      <c r="AR72" s="210"/>
      <c r="AS72" s="3"/>
      <c r="AT72" s="35" t="s">
        <v>42</v>
      </c>
      <c r="AU72" s="36">
        <f>AU71/AS71</f>
        <v>0.15411304415055388</v>
      </c>
      <c r="AV72" s="37" t="s">
        <v>23</v>
      </c>
      <c r="AW72" s="208"/>
      <c r="AX72" s="3"/>
      <c r="AY72" s="35" t="s">
        <v>42</v>
      </c>
      <c r="AZ72" s="36">
        <f>AZ71/AX71</f>
        <v>9.22615378885287E-2</v>
      </c>
      <c r="BA72" s="44">
        <v>102.8618031110589</v>
      </c>
      <c r="BB72" s="210"/>
      <c r="BC72" s="3"/>
      <c r="BD72" s="35" t="s">
        <v>42</v>
      </c>
      <c r="BE72" s="36">
        <f>BE71/BC71</f>
        <v>0.27291937567110602</v>
      </c>
      <c r="BF72" s="44">
        <v>6.3922985233349845</v>
      </c>
      <c r="BG72" s="210"/>
      <c r="BH72" s="3"/>
      <c r="BI72" s="35" t="s">
        <v>42</v>
      </c>
      <c r="BJ72" s="43">
        <f>BJ71/BH71</f>
        <v>0.17431023579720947</v>
      </c>
    </row>
    <row r="73" spans="1:62">
      <c r="A73" s="33" t="s">
        <v>73</v>
      </c>
      <c r="B73" s="46">
        <v>0.83790223927373464</v>
      </c>
      <c r="C73" s="213">
        <f>AVERAGE(B73:B74)</f>
        <v>0.81897566291787227</v>
      </c>
      <c r="D73" s="3"/>
      <c r="E73" s="3"/>
      <c r="F73" s="47"/>
      <c r="G73" s="51">
        <v>5.4613608035102317</v>
      </c>
      <c r="H73" s="213">
        <f>AVERAGE(G73:G74)</f>
        <v>4.6016154222718004</v>
      </c>
      <c r="I73" s="3"/>
      <c r="J73" s="3"/>
      <c r="K73" s="47"/>
      <c r="L73" s="48" t="s">
        <v>23</v>
      </c>
      <c r="M73" s="214" t="s">
        <v>23</v>
      </c>
      <c r="N73" s="38"/>
      <c r="O73" s="38"/>
      <c r="P73" s="49"/>
      <c r="Q73" s="50">
        <v>5.7780770424224318E-2</v>
      </c>
      <c r="R73" s="215">
        <f>AVERAGE(Q73:Q74)</f>
        <v>5.555464335886437E-2</v>
      </c>
      <c r="S73" s="3"/>
      <c r="T73" s="3"/>
      <c r="U73" s="47"/>
      <c r="V73" s="48" t="s">
        <v>23</v>
      </c>
      <c r="W73" s="214" t="s">
        <v>23</v>
      </c>
      <c r="X73" s="38"/>
      <c r="Y73" s="38"/>
      <c r="Z73" s="49"/>
      <c r="AA73" s="48" t="s">
        <v>23</v>
      </c>
      <c r="AB73" s="214" t="s">
        <v>23</v>
      </c>
      <c r="AC73" s="38"/>
      <c r="AD73" s="38"/>
      <c r="AE73" s="49"/>
      <c r="AF73" s="51">
        <v>0.22044072193519437</v>
      </c>
      <c r="AG73" s="213">
        <f>AVERAGE(AF73:AF74)</f>
        <v>0.20575119647777507</v>
      </c>
      <c r="AH73" s="3"/>
      <c r="AI73" s="3"/>
      <c r="AJ73" s="47"/>
      <c r="AK73" s="52">
        <v>904.74538887709571</v>
      </c>
      <c r="AL73" s="213">
        <f>AVERAGE(AK73:AK74)</f>
        <v>770.34551199681187</v>
      </c>
      <c r="AM73" s="3"/>
      <c r="AN73" s="3"/>
      <c r="AO73" s="53"/>
      <c r="AP73" s="3"/>
      <c r="AQ73" s="46">
        <v>71.590089959801546</v>
      </c>
      <c r="AR73" s="213">
        <f>AVERAGE(AQ73:AQ74)</f>
        <v>69.283305456209504</v>
      </c>
      <c r="AS73" s="3"/>
      <c r="AT73" s="3"/>
      <c r="AU73" s="47"/>
      <c r="AV73" s="48" t="s">
        <v>23</v>
      </c>
      <c r="AW73" s="214" t="s">
        <v>23</v>
      </c>
      <c r="AX73" s="3"/>
      <c r="AY73" s="3"/>
      <c r="AZ73" s="47"/>
      <c r="BA73" s="3">
        <v>97.427080336956564</v>
      </c>
      <c r="BB73" s="213">
        <f>AVERAGE(BA73:BA74)</f>
        <v>95.512064094063874</v>
      </c>
      <c r="BC73" s="3"/>
      <c r="BD73" s="3"/>
      <c r="BE73" s="47"/>
      <c r="BF73" s="3">
        <v>6.7621972172201525</v>
      </c>
      <c r="BG73" s="213">
        <f>AVERAGE(BF73:BF74)</f>
        <v>6.4994446035545792</v>
      </c>
      <c r="BH73" s="3"/>
      <c r="BI73" s="3"/>
      <c r="BJ73" s="53"/>
    </row>
    <row r="74" spans="1:62">
      <c r="A74" s="33" t="s">
        <v>73</v>
      </c>
      <c r="B74" s="34">
        <v>0.8000490865620099</v>
      </c>
      <c r="C74" s="210"/>
      <c r="D74" s="3"/>
      <c r="E74" s="3"/>
      <c r="F74" s="47"/>
      <c r="G74" s="54">
        <v>3.7418700410333692</v>
      </c>
      <c r="H74" s="210"/>
      <c r="I74" s="3"/>
      <c r="J74" s="3"/>
      <c r="K74" s="47"/>
      <c r="L74" s="37" t="s">
        <v>23</v>
      </c>
      <c r="M74" s="208"/>
      <c r="N74" s="38"/>
      <c r="O74" s="38"/>
      <c r="P74" s="49"/>
      <c r="Q74" s="41">
        <v>5.3328516293504422E-2</v>
      </c>
      <c r="R74" s="212"/>
      <c r="S74" s="3"/>
      <c r="T74" s="3"/>
      <c r="U74" s="47"/>
      <c r="V74" s="37" t="s">
        <v>23</v>
      </c>
      <c r="W74" s="208"/>
      <c r="X74" s="38"/>
      <c r="Y74" s="38"/>
      <c r="Z74" s="49"/>
      <c r="AA74" s="37" t="s">
        <v>23</v>
      </c>
      <c r="AB74" s="208"/>
      <c r="AC74" s="38"/>
      <c r="AD74" s="38"/>
      <c r="AE74" s="49"/>
      <c r="AF74" s="54">
        <v>0.19106167102035573</v>
      </c>
      <c r="AG74" s="210"/>
      <c r="AH74" s="3"/>
      <c r="AI74" s="3"/>
      <c r="AJ74" s="47"/>
      <c r="AK74" s="42">
        <v>635.94563511652802</v>
      </c>
      <c r="AL74" s="210"/>
      <c r="AM74" s="3"/>
      <c r="AN74" s="3"/>
      <c r="AO74" s="53"/>
      <c r="AP74" s="3"/>
      <c r="AQ74" s="34">
        <v>66.976520952617463</v>
      </c>
      <c r="AR74" s="210"/>
      <c r="AS74" s="3"/>
      <c r="AT74" s="3"/>
      <c r="AU74" s="47"/>
      <c r="AV74" s="37" t="s">
        <v>23</v>
      </c>
      <c r="AW74" s="208"/>
      <c r="AX74" s="3"/>
      <c r="AY74" s="3"/>
      <c r="AZ74" s="47"/>
      <c r="BA74" s="44">
        <v>93.597047851171169</v>
      </c>
      <c r="BB74" s="210"/>
      <c r="BC74" s="3"/>
      <c r="BD74" s="3"/>
      <c r="BE74" s="47"/>
      <c r="BF74" s="44">
        <v>6.2366919898890059</v>
      </c>
      <c r="BG74" s="210"/>
      <c r="BH74" s="3"/>
      <c r="BI74" s="3"/>
      <c r="BJ74" s="53"/>
    </row>
    <row r="75" spans="1:62">
      <c r="A75" s="33" t="s">
        <v>74</v>
      </c>
      <c r="B75" s="46">
        <v>0.86015919666409357</v>
      </c>
      <c r="C75" s="213">
        <f>AVERAGE(B75:B76)</f>
        <v>0.85969328057996874</v>
      </c>
      <c r="D75" s="3"/>
      <c r="E75" s="3"/>
      <c r="F75" s="47"/>
      <c r="G75" s="51">
        <v>5.9475533166484853</v>
      </c>
      <c r="H75" s="213">
        <f>AVERAGE(G75:G76)</f>
        <v>6.3013631595331434</v>
      </c>
      <c r="I75" s="3"/>
      <c r="J75" s="3"/>
      <c r="K75" s="47"/>
      <c r="L75" s="48" t="s">
        <v>23</v>
      </c>
      <c r="M75" s="214" t="s">
        <v>23</v>
      </c>
      <c r="N75" s="38"/>
      <c r="O75" s="38"/>
      <c r="P75" s="49"/>
      <c r="Q75" s="50">
        <v>3.6636382230337571E-2</v>
      </c>
      <c r="R75" s="215">
        <f>AVERAGE(Q75:Q76)</f>
        <v>4.1380916304568471E-2</v>
      </c>
      <c r="S75" s="3"/>
      <c r="T75" s="3"/>
      <c r="U75" s="47"/>
      <c r="V75" s="48" t="s">
        <v>23</v>
      </c>
      <c r="W75" s="214" t="s">
        <v>23</v>
      </c>
      <c r="X75" s="38"/>
      <c r="Y75" s="38"/>
      <c r="Z75" s="49"/>
      <c r="AA75" s="48" t="s">
        <v>23</v>
      </c>
      <c r="AB75" s="214" t="s">
        <v>23</v>
      </c>
      <c r="AC75" s="38"/>
      <c r="AD75" s="38"/>
      <c r="AE75" s="49"/>
      <c r="AF75" s="51">
        <v>0.23993230436668536</v>
      </c>
      <c r="AG75" s="213">
        <f>AVERAGE(AF75:AF76)</f>
        <v>0.26117753462638005</v>
      </c>
      <c r="AH75" s="3"/>
      <c r="AI75" s="3"/>
      <c r="AJ75" s="47"/>
      <c r="AK75" s="52">
        <v>711.90718134475071</v>
      </c>
      <c r="AL75" s="213">
        <f>AVERAGE(AK75:AK76)</f>
        <v>753.59941251472696</v>
      </c>
      <c r="AM75" s="3"/>
      <c r="AN75" s="3"/>
      <c r="AO75" s="53"/>
      <c r="AP75" s="3"/>
      <c r="AQ75" s="46">
        <v>66.111085088078752</v>
      </c>
      <c r="AR75" s="213">
        <f>AVERAGE(AQ75:AQ76)</f>
        <v>67.271393410883263</v>
      </c>
      <c r="AS75" s="3"/>
      <c r="AT75" s="3"/>
      <c r="AU75" s="47"/>
      <c r="AV75" s="48" t="s">
        <v>23</v>
      </c>
      <c r="AW75" s="214" t="s">
        <v>23</v>
      </c>
      <c r="AX75" s="3"/>
      <c r="AY75" s="3"/>
      <c r="AZ75" s="47"/>
      <c r="BA75" s="3">
        <v>66.409462843199037</v>
      </c>
      <c r="BB75" s="213">
        <f>AVERAGE(BA75:BA76)</f>
        <v>62.894925321966099</v>
      </c>
      <c r="BC75" s="3"/>
      <c r="BD75" s="3"/>
      <c r="BE75" s="47"/>
      <c r="BF75" s="3">
        <v>5.1894703518248457</v>
      </c>
      <c r="BG75" s="213">
        <f>AVERAGE(BF75:BF76)</f>
        <v>4.7972102455610415</v>
      </c>
      <c r="BH75" s="3"/>
      <c r="BI75" s="3"/>
      <c r="BJ75" s="53"/>
    </row>
    <row r="76" spans="1:62">
      <c r="A76" s="33" t="s">
        <v>74</v>
      </c>
      <c r="B76" s="34">
        <v>0.85922736449584391</v>
      </c>
      <c r="C76" s="210"/>
      <c r="D76" s="3"/>
      <c r="E76" s="3"/>
      <c r="F76" s="47"/>
      <c r="G76" s="54">
        <v>6.6551730024178015</v>
      </c>
      <c r="H76" s="210"/>
      <c r="I76" s="3"/>
      <c r="J76" s="3"/>
      <c r="K76" s="47"/>
      <c r="L76" s="37" t="s">
        <v>23</v>
      </c>
      <c r="M76" s="208"/>
      <c r="N76" s="38"/>
      <c r="O76" s="38"/>
      <c r="P76" s="49"/>
      <c r="Q76" s="41">
        <v>4.6125450378799372E-2</v>
      </c>
      <c r="R76" s="212"/>
      <c r="S76" s="3"/>
      <c r="T76" s="3"/>
      <c r="U76" s="47"/>
      <c r="V76" s="37" t="s">
        <v>23</v>
      </c>
      <c r="W76" s="208"/>
      <c r="X76" s="38"/>
      <c r="Y76" s="38"/>
      <c r="Z76" s="49"/>
      <c r="AA76" s="37" t="s">
        <v>23</v>
      </c>
      <c r="AB76" s="208"/>
      <c r="AC76" s="38"/>
      <c r="AD76" s="38"/>
      <c r="AE76" s="49"/>
      <c r="AF76" s="54">
        <v>0.28242276488607476</v>
      </c>
      <c r="AG76" s="210"/>
      <c r="AH76" s="3"/>
      <c r="AI76" s="3"/>
      <c r="AJ76" s="47"/>
      <c r="AK76" s="42">
        <v>795.29164368470322</v>
      </c>
      <c r="AL76" s="210"/>
      <c r="AM76" s="3"/>
      <c r="AN76" s="3"/>
      <c r="AO76" s="53"/>
      <c r="AP76" s="3"/>
      <c r="AQ76" s="34">
        <v>68.431701733687788</v>
      </c>
      <c r="AR76" s="210"/>
      <c r="AS76" s="3"/>
      <c r="AT76" s="3"/>
      <c r="AU76" s="47"/>
      <c r="AV76" s="37" t="s">
        <v>23</v>
      </c>
      <c r="AW76" s="208"/>
      <c r="AX76" s="3"/>
      <c r="AY76" s="3"/>
      <c r="AZ76" s="47"/>
      <c r="BA76" s="44">
        <v>59.380387800733168</v>
      </c>
      <c r="BB76" s="210"/>
      <c r="BC76" s="3"/>
      <c r="BD76" s="3"/>
      <c r="BE76" s="47"/>
      <c r="BF76" s="44">
        <v>4.4049501392972381</v>
      </c>
      <c r="BG76" s="210"/>
      <c r="BH76" s="3"/>
      <c r="BI76" s="3"/>
      <c r="BJ76" s="53"/>
    </row>
    <row r="77" spans="1:62">
      <c r="A77" s="33" t="s">
        <v>75</v>
      </c>
      <c r="B77" s="46">
        <v>1.4570227074844686</v>
      </c>
      <c r="C77" s="213">
        <f>AVERAGE(B77:B78)</f>
        <v>1.2688155600876216</v>
      </c>
      <c r="D77" s="3"/>
      <c r="E77" s="3"/>
      <c r="F77" s="47"/>
      <c r="G77" s="48" t="s">
        <v>23</v>
      </c>
      <c r="H77" s="214" t="s">
        <v>23</v>
      </c>
      <c r="I77" s="3"/>
      <c r="J77" s="3"/>
      <c r="K77" s="47"/>
      <c r="L77" s="48" t="s">
        <v>23</v>
      </c>
      <c r="M77" s="214" t="s">
        <v>23</v>
      </c>
      <c r="N77" s="38"/>
      <c r="O77" s="38"/>
      <c r="P77" s="49"/>
      <c r="Q77" s="50">
        <v>4.8300694001356712E-2</v>
      </c>
      <c r="R77" s="215">
        <f>AVERAGE(Q77:Q78)</f>
        <v>3.6830138462104096E-2</v>
      </c>
      <c r="S77" s="3"/>
      <c r="T77" s="3"/>
      <c r="U77" s="47"/>
      <c r="V77" s="48" t="s">
        <v>23</v>
      </c>
      <c r="W77" s="214" t="s">
        <v>23</v>
      </c>
      <c r="X77" s="38"/>
      <c r="Y77" s="38"/>
      <c r="Z77" s="49"/>
      <c r="AA77" s="48" t="s">
        <v>23</v>
      </c>
      <c r="AB77" s="214" t="s">
        <v>23</v>
      </c>
      <c r="AC77" s="38"/>
      <c r="AD77" s="38"/>
      <c r="AE77" s="49"/>
      <c r="AF77" s="51">
        <v>0.30443681682454182</v>
      </c>
      <c r="AG77" s="213">
        <f>AVERAGE(AF77:AF78)</f>
        <v>0.29706709750239257</v>
      </c>
      <c r="AH77" s="3"/>
      <c r="AI77" s="3"/>
      <c r="AJ77" s="47"/>
      <c r="AK77" s="52">
        <v>950.25454973780245</v>
      </c>
      <c r="AL77" s="213">
        <f>AVERAGE(AK77:AK78)</f>
        <v>1049.1746551583885</v>
      </c>
      <c r="AM77" s="3"/>
      <c r="AN77" s="3"/>
      <c r="AO77" s="53"/>
      <c r="AP77" s="3"/>
      <c r="AQ77" s="46">
        <v>92.961673725151243</v>
      </c>
      <c r="AR77" s="213">
        <f>AVERAGE(AQ77:AQ78)</f>
        <v>91.132567473949138</v>
      </c>
      <c r="AS77" s="3"/>
      <c r="AT77" s="3"/>
      <c r="AU77" s="47"/>
      <c r="AV77" s="52">
        <v>62.870436722107826</v>
      </c>
      <c r="AW77" s="213">
        <f>AVERAGE(AV77:AV78)</f>
        <v>53.215568883538836</v>
      </c>
      <c r="AX77" s="3"/>
      <c r="AY77" s="3"/>
      <c r="AZ77" s="47"/>
      <c r="BA77" s="3">
        <v>96.537545014204014</v>
      </c>
      <c r="BB77" s="213">
        <f>AVERAGE(BA77:BA78)</f>
        <v>91.54426178041652</v>
      </c>
      <c r="BC77" s="3"/>
      <c r="BD77" s="3"/>
      <c r="BE77" s="47"/>
      <c r="BF77" s="55" t="s">
        <v>23</v>
      </c>
      <c r="BG77" s="214" t="s">
        <v>23</v>
      </c>
      <c r="BH77" s="3"/>
      <c r="BI77" s="3"/>
      <c r="BJ77" s="53"/>
    </row>
    <row r="78" spans="1:62">
      <c r="A78" s="33" t="s">
        <v>76</v>
      </c>
      <c r="B78" s="34">
        <v>1.0806084126907749</v>
      </c>
      <c r="C78" s="210"/>
      <c r="D78" s="3"/>
      <c r="E78" s="3"/>
      <c r="F78" s="47"/>
      <c r="G78" s="37" t="s">
        <v>23</v>
      </c>
      <c r="H78" s="208"/>
      <c r="I78" s="3"/>
      <c r="J78" s="3"/>
      <c r="K78" s="47"/>
      <c r="L78" s="37" t="s">
        <v>23</v>
      </c>
      <c r="M78" s="208"/>
      <c r="N78" s="38"/>
      <c r="O78" s="38"/>
      <c r="P78" s="49"/>
      <c r="Q78" s="41">
        <v>2.5359582922851478E-2</v>
      </c>
      <c r="R78" s="212"/>
      <c r="S78" s="3"/>
      <c r="T78" s="3"/>
      <c r="U78" s="47"/>
      <c r="V78" s="37" t="s">
        <v>23</v>
      </c>
      <c r="W78" s="208"/>
      <c r="X78" s="38"/>
      <c r="Y78" s="38"/>
      <c r="Z78" s="49"/>
      <c r="AA78" s="37" t="s">
        <v>23</v>
      </c>
      <c r="AB78" s="208"/>
      <c r="AC78" s="38"/>
      <c r="AD78" s="38"/>
      <c r="AE78" s="49"/>
      <c r="AF78" s="54">
        <v>0.28969737818024327</v>
      </c>
      <c r="AG78" s="210"/>
      <c r="AH78" s="3"/>
      <c r="AI78" s="3"/>
      <c r="AJ78" s="47"/>
      <c r="AK78" s="42">
        <v>1148.0947605789747</v>
      </c>
      <c r="AL78" s="210"/>
      <c r="AM78" s="3"/>
      <c r="AN78" s="3"/>
      <c r="AO78" s="53"/>
      <c r="AP78" s="3"/>
      <c r="AQ78" s="34">
        <v>89.303461222747032</v>
      </c>
      <c r="AR78" s="210"/>
      <c r="AS78" s="3"/>
      <c r="AT78" s="3"/>
      <c r="AU78" s="47"/>
      <c r="AV78" s="42">
        <v>43.560701044969839</v>
      </c>
      <c r="AW78" s="210"/>
      <c r="AX78" s="3"/>
      <c r="AY78" s="3"/>
      <c r="AZ78" s="47"/>
      <c r="BA78" s="44">
        <v>86.55097854662904</v>
      </c>
      <c r="BB78" s="210"/>
      <c r="BC78" s="3"/>
      <c r="BD78" s="3"/>
      <c r="BE78" s="47"/>
      <c r="BF78" s="73" t="s">
        <v>23</v>
      </c>
      <c r="BG78" s="208"/>
      <c r="BH78" s="3"/>
      <c r="BI78" s="3"/>
      <c r="BJ78" s="53"/>
    </row>
    <row r="79" spans="1:62">
      <c r="A79" s="33" t="s">
        <v>77</v>
      </c>
      <c r="B79" s="46">
        <v>0.86998090050038646</v>
      </c>
      <c r="C79" s="213">
        <f>AVERAGE(B79:B80)</f>
        <v>0.91930272600903096</v>
      </c>
      <c r="D79" s="3"/>
      <c r="E79" s="3"/>
      <c r="F79" s="47"/>
      <c r="G79" s="48" t="s">
        <v>23</v>
      </c>
      <c r="H79" s="214" t="s">
        <v>23</v>
      </c>
      <c r="I79" s="3"/>
      <c r="J79" s="3"/>
      <c r="K79" s="47"/>
      <c r="L79" s="48" t="s">
        <v>23</v>
      </c>
      <c r="M79" s="214" t="s">
        <v>23</v>
      </c>
      <c r="N79" s="38"/>
      <c r="O79" s="38"/>
      <c r="P79" s="49"/>
      <c r="Q79" s="50">
        <v>5.2536756181091188E-2</v>
      </c>
      <c r="R79" s="215">
        <f>AVERAGE(Q79:Q80)</f>
        <v>4.3658506241871786E-2</v>
      </c>
      <c r="S79" s="3"/>
      <c r="T79" s="3"/>
      <c r="U79" s="47"/>
      <c r="V79" s="48" t="s">
        <v>23</v>
      </c>
      <c r="W79" s="214" t="s">
        <v>23</v>
      </c>
      <c r="X79" s="38"/>
      <c r="Y79" s="38"/>
      <c r="Z79" s="49"/>
      <c r="AA79" s="48" t="s">
        <v>23</v>
      </c>
      <c r="AB79" s="214" t="s">
        <v>23</v>
      </c>
      <c r="AC79" s="38"/>
      <c r="AD79" s="38"/>
      <c r="AE79" s="49"/>
      <c r="AF79" s="51">
        <v>0.2609819572192974</v>
      </c>
      <c r="AG79" s="213">
        <f>AVERAGE(AF79:AF80)</f>
        <v>0.31923415871229771</v>
      </c>
      <c r="AH79" s="3"/>
      <c r="AI79" s="3"/>
      <c r="AJ79" s="47"/>
      <c r="AK79" s="52">
        <v>1101.4942989783181</v>
      </c>
      <c r="AL79" s="213">
        <f>AVERAGE(AK79:AK80)</f>
        <v>946.28499009500729</v>
      </c>
      <c r="AM79" s="3"/>
      <c r="AN79" s="3"/>
      <c r="AO79" s="53"/>
      <c r="AP79" s="3"/>
      <c r="AQ79" s="46">
        <v>92.444840444820997</v>
      </c>
      <c r="AR79" s="213">
        <f>AVERAGE(AQ79:AQ80)</f>
        <v>93.612300750768981</v>
      </c>
      <c r="AS79" s="3"/>
      <c r="AT79" s="3"/>
      <c r="AU79" s="47"/>
      <c r="AV79" s="52">
        <v>64.826725956484466</v>
      </c>
      <c r="AW79" s="213">
        <f>AVERAGE(AV79:AV80)</f>
        <v>60.643599755873339</v>
      </c>
      <c r="AX79" s="3"/>
      <c r="AY79" s="3"/>
      <c r="AZ79" s="47"/>
      <c r="BA79" s="3">
        <v>49.329184713606473</v>
      </c>
      <c r="BB79" s="213">
        <f>AVERAGE(BA79:BA80)</f>
        <v>49.724381505941707</v>
      </c>
      <c r="BC79" s="3"/>
      <c r="BD79" s="3"/>
      <c r="BE79" s="47"/>
      <c r="BF79" s="55" t="s">
        <v>23</v>
      </c>
      <c r="BG79" s="214" t="s">
        <v>23</v>
      </c>
      <c r="BH79" s="3"/>
      <c r="BI79" s="3"/>
      <c r="BJ79" s="53"/>
    </row>
    <row r="80" spans="1:62">
      <c r="A80" s="95" t="s">
        <v>77</v>
      </c>
      <c r="B80" s="46">
        <v>0.96862455151767535</v>
      </c>
      <c r="C80" s="210"/>
      <c r="D80" s="3"/>
      <c r="E80" s="3"/>
      <c r="F80" s="47"/>
      <c r="G80" s="48" t="s">
        <v>23</v>
      </c>
      <c r="H80" s="208"/>
      <c r="I80" s="3"/>
      <c r="J80" s="3"/>
      <c r="K80" s="47"/>
      <c r="L80" s="48" t="s">
        <v>23</v>
      </c>
      <c r="M80" s="208"/>
      <c r="N80" s="38"/>
      <c r="O80" s="38"/>
      <c r="P80" s="49"/>
      <c r="Q80" s="50">
        <v>3.4780256302652385E-2</v>
      </c>
      <c r="R80" s="212"/>
      <c r="S80" s="3"/>
      <c r="T80" s="3"/>
      <c r="U80" s="47"/>
      <c r="V80" s="48" t="s">
        <v>23</v>
      </c>
      <c r="W80" s="208"/>
      <c r="X80" s="38"/>
      <c r="Y80" s="38"/>
      <c r="Z80" s="49"/>
      <c r="AA80" s="48" t="s">
        <v>23</v>
      </c>
      <c r="AB80" s="208"/>
      <c r="AC80" s="38"/>
      <c r="AD80" s="38"/>
      <c r="AE80" s="49"/>
      <c r="AF80" s="51">
        <v>0.37748636020529802</v>
      </c>
      <c r="AG80" s="210"/>
      <c r="AH80" s="3"/>
      <c r="AI80" s="3"/>
      <c r="AJ80" s="47"/>
      <c r="AK80" s="52">
        <v>791.07568121169663</v>
      </c>
      <c r="AL80" s="210"/>
      <c r="AM80" s="3"/>
      <c r="AN80" s="3"/>
      <c r="AO80" s="120"/>
      <c r="AP80" s="3"/>
      <c r="AQ80" s="46">
        <v>94.77976105671695</v>
      </c>
      <c r="AR80" s="210"/>
      <c r="AS80" s="3"/>
      <c r="AT80" s="3"/>
      <c r="AU80" s="121"/>
      <c r="AV80" s="52">
        <v>56.460473555262219</v>
      </c>
      <c r="AW80" s="210"/>
      <c r="AX80" s="3"/>
      <c r="AY80" s="3"/>
      <c r="AZ80" s="47"/>
      <c r="BA80" s="3">
        <v>50.119578298276942</v>
      </c>
      <c r="BB80" s="210"/>
      <c r="BC80" s="3"/>
      <c r="BD80" s="3"/>
      <c r="BE80" s="121"/>
      <c r="BF80" s="55" t="s">
        <v>23</v>
      </c>
      <c r="BG80" s="208"/>
      <c r="BH80" s="3"/>
      <c r="BI80" s="3"/>
      <c r="BJ80" s="120"/>
    </row>
    <row r="81" spans="1:62">
      <c r="A81" s="33" t="s">
        <v>78</v>
      </c>
      <c r="B81" s="96">
        <v>1.1312175241954703</v>
      </c>
      <c r="C81" s="213">
        <f>AVERAGE(B81:B82)</f>
        <v>1.320272221377413</v>
      </c>
      <c r="D81" s="97">
        <f>AVERAGE(C81:C89)</f>
        <v>1.129628384878453</v>
      </c>
      <c r="E81" s="98" t="s">
        <v>22</v>
      </c>
      <c r="F81" s="99">
        <f>STDEV(C81:C89)</f>
        <v>0.15037718763275751</v>
      </c>
      <c r="G81" s="117">
        <v>2.7962765421621429</v>
      </c>
      <c r="H81" s="213">
        <f>AVERAGE(G81:G82)</f>
        <v>2.589992375450584</v>
      </c>
      <c r="I81" s="97">
        <f>AVERAGE(H81:H89)</f>
        <v>2.3359103417388045</v>
      </c>
      <c r="J81" s="98" t="s">
        <v>22</v>
      </c>
      <c r="K81" s="99">
        <f>STDEV(H81:H89)</f>
        <v>0.28424774334149222</v>
      </c>
      <c r="L81" s="100" t="s">
        <v>23</v>
      </c>
      <c r="M81" s="214" t="s">
        <v>23</v>
      </c>
      <c r="N81" s="101"/>
      <c r="O81" s="102" t="s">
        <v>23</v>
      </c>
      <c r="P81" s="103"/>
      <c r="Q81" s="104">
        <v>8.35998779403445E-2</v>
      </c>
      <c r="R81" s="215">
        <f>AVERAGE(Q81:Q82)</f>
        <v>8.3931224318087888E-2</v>
      </c>
      <c r="S81" s="105">
        <f>AVERAGE(R81:R89)</f>
        <v>6.2739632612156149E-2</v>
      </c>
      <c r="T81" s="106" t="s">
        <v>22</v>
      </c>
      <c r="U81" s="107">
        <f>STDEV(R81:R89)</f>
        <v>1.4636418872073769E-2</v>
      </c>
      <c r="V81" s="100" t="s">
        <v>23</v>
      </c>
      <c r="W81" s="214" t="s">
        <v>23</v>
      </c>
      <c r="X81" s="101"/>
      <c r="Y81" s="102" t="s">
        <v>23</v>
      </c>
      <c r="Z81" s="103"/>
      <c r="AA81" s="100" t="s">
        <v>23</v>
      </c>
      <c r="AB81" s="214" t="s">
        <v>23</v>
      </c>
      <c r="AC81" s="101"/>
      <c r="AD81" s="102" t="s">
        <v>23</v>
      </c>
      <c r="AE81" s="103"/>
      <c r="AF81" s="117">
        <v>0.21181240362374851</v>
      </c>
      <c r="AG81" s="213">
        <f>AVERAGE(AF81:AF82)</f>
        <v>0.24001143507372014</v>
      </c>
      <c r="AH81" s="97">
        <f>AVERAGE(AG81:AG89)</f>
        <v>0.32810819443035932</v>
      </c>
      <c r="AI81" s="98" t="s">
        <v>22</v>
      </c>
      <c r="AJ81" s="99">
        <f>STDEV(AG81:AG89)</f>
        <v>5.7782826218829214E-2</v>
      </c>
      <c r="AK81" s="108">
        <v>1050.7411582408859</v>
      </c>
      <c r="AL81" s="213">
        <f>AVERAGE(AK81:AK82)</f>
        <v>964.03105608751457</v>
      </c>
      <c r="AM81" s="109">
        <f>AVERAGE(AL81:AL89)</f>
        <v>1080.9485650768438</v>
      </c>
      <c r="AN81" s="98" t="s">
        <v>22</v>
      </c>
      <c r="AO81" s="110">
        <f>STDEV(AL81:AL89)</f>
        <v>236.01718348513791</v>
      </c>
      <c r="AP81" s="111"/>
      <c r="AQ81" s="96">
        <v>101.67441241764668</v>
      </c>
      <c r="AR81" s="213">
        <f>AVERAGE(AQ81:AQ82)</f>
        <v>105.84751467213799</v>
      </c>
      <c r="AS81" s="109">
        <f>AVERAGE(AR81:AR89)</f>
        <v>112.09710773342204</v>
      </c>
      <c r="AT81" s="98" t="s">
        <v>22</v>
      </c>
      <c r="AU81" s="112">
        <f>STDEV(AR81:AR89)</f>
        <v>12.324642718490047</v>
      </c>
      <c r="AV81" s="100" t="s">
        <v>23</v>
      </c>
      <c r="AW81" s="214" t="s">
        <v>23</v>
      </c>
      <c r="AX81" s="109">
        <f>AVERAGE(AW81:AW89)</f>
        <v>75.082837816322467</v>
      </c>
      <c r="AY81" s="98" t="s">
        <v>22</v>
      </c>
      <c r="AZ81" s="99">
        <f>STDEV(AW81:AW89)</f>
        <v>17.314643179373583</v>
      </c>
      <c r="BA81" s="111">
        <v>165.49080258296252</v>
      </c>
      <c r="BB81" s="213">
        <f>AVERAGE(BA81:BA82)</f>
        <v>170.45628809018837</v>
      </c>
      <c r="BC81" s="109">
        <f>AVERAGE(BB81:BB89)</f>
        <v>166.50423801345838</v>
      </c>
      <c r="BD81" s="98" t="s">
        <v>22</v>
      </c>
      <c r="BE81" s="112">
        <f>STDEV(BB81:BB89)</f>
        <v>35.291128727750653</v>
      </c>
      <c r="BF81" s="111">
        <v>12.414591682656335</v>
      </c>
      <c r="BG81" s="213">
        <f>AVERAGE(BF81:BF82)</f>
        <v>13.81697920618892</v>
      </c>
      <c r="BH81" s="109">
        <f>AVERAGE(BG81:BG89)</f>
        <v>13.753837100434163</v>
      </c>
      <c r="BI81" s="98" t="s">
        <v>22</v>
      </c>
      <c r="BJ81" s="110">
        <f>STDEV(BG81:BG89)</f>
        <v>2.9042254415314344</v>
      </c>
    </row>
    <row r="82" spans="1:62">
      <c r="A82" s="33" t="s">
        <v>78</v>
      </c>
      <c r="B82" s="34">
        <v>1.5093269185593556</v>
      </c>
      <c r="C82" s="210"/>
      <c r="D82" s="3"/>
      <c r="E82" s="35" t="s">
        <v>42</v>
      </c>
      <c r="F82" s="36">
        <f>F81/D81</f>
        <v>0.13312093573935641</v>
      </c>
      <c r="G82" s="54">
        <v>2.3837082087390251</v>
      </c>
      <c r="H82" s="210"/>
      <c r="I82" s="3"/>
      <c r="J82" s="35" t="s">
        <v>42</v>
      </c>
      <c r="K82" s="36">
        <f>K81/I81</f>
        <v>0.12168606742410495</v>
      </c>
      <c r="L82" s="37" t="s">
        <v>23</v>
      </c>
      <c r="M82" s="208"/>
      <c r="N82" s="38"/>
      <c r="O82" s="39"/>
      <c r="P82" s="40"/>
      <c r="Q82" s="41">
        <v>8.426257069583129E-2</v>
      </c>
      <c r="R82" s="212"/>
      <c r="S82" s="3"/>
      <c r="T82" s="35" t="s">
        <v>42</v>
      </c>
      <c r="U82" s="36">
        <f>U81/S81</f>
        <v>0.2332882464032453</v>
      </c>
      <c r="V82" s="37" t="s">
        <v>23</v>
      </c>
      <c r="W82" s="208"/>
      <c r="X82" s="38"/>
      <c r="Y82" s="39"/>
      <c r="Z82" s="40"/>
      <c r="AA82" s="37" t="s">
        <v>23</v>
      </c>
      <c r="AB82" s="208"/>
      <c r="AC82" s="38"/>
      <c r="AD82" s="39"/>
      <c r="AE82" s="40"/>
      <c r="AF82" s="54">
        <v>0.26821046652369174</v>
      </c>
      <c r="AG82" s="210"/>
      <c r="AH82" s="3"/>
      <c r="AI82" s="35" t="s">
        <v>42</v>
      </c>
      <c r="AJ82" s="36">
        <f>AJ81/AH81</f>
        <v>0.17610906158301867</v>
      </c>
      <c r="AK82" s="42">
        <v>877.32095393414318</v>
      </c>
      <c r="AL82" s="210"/>
      <c r="AM82" s="3"/>
      <c r="AN82" s="35" t="s">
        <v>42</v>
      </c>
      <c r="AO82" s="43">
        <f>AO81/AM81</f>
        <v>0.2183426585781717</v>
      </c>
      <c r="AP82" s="3"/>
      <c r="AQ82" s="34">
        <v>110.0206169266293</v>
      </c>
      <c r="AR82" s="210"/>
      <c r="AS82" s="3"/>
      <c r="AT82" s="35" t="s">
        <v>42</v>
      </c>
      <c r="AU82" s="36">
        <f>AU81/AS81</f>
        <v>0.10994612588755868</v>
      </c>
      <c r="AV82" s="37" t="s">
        <v>23</v>
      </c>
      <c r="AW82" s="208"/>
      <c r="AX82" s="3"/>
      <c r="AY82" s="35" t="s">
        <v>42</v>
      </c>
      <c r="AZ82" s="36">
        <f>AZ81/AX81</f>
        <v>0.23060720243061331</v>
      </c>
      <c r="BA82" s="44">
        <v>175.42177359741419</v>
      </c>
      <c r="BB82" s="210"/>
      <c r="BC82" s="3"/>
      <c r="BD82" s="35" t="s">
        <v>42</v>
      </c>
      <c r="BE82" s="36">
        <f>BE81/BC81</f>
        <v>0.21195333613609346</v>
      </c>
      <c r="BF82" s="44">
        <v>15.219366729721505</v>
      </c>
      <c r="BG82" s="210"/>
      <c r="BH82" s="3"/>
      <c r="BI82" s="35" t="s">
        <v>42</v>
      </c>
      <c r="BJ82" s="43">
        <f>BJ81/BH81</f>
        <v>0.21115746975364116</v>
      </c>
    </row>
    <row r="83" spans="1:62">
      <c r="A83" s="33" t="s">
        <v>79</v>
      </c>
      <c r="B83" s="46">
        <v>1.328679007288333</v>
      </c>
      <c r="C83" s="213">
        <f>AVERAGE(B83:B84)</f>
        <v>1.1974725279459224</v>
      </c>
      <c r="D83" s="3"/>
      <c r="E83" s="3"/>
      <c r="F83" s="47"/>
      <c r="G83" s="51">
        <v>2.0131065029308974</v>
      </c>
      <c r="H83" s="213">
        <f>AVERAGE(G83:G84)</f>
        <v>2.0289290022662332</v>
      </c>
      <c r="I83" s="3"/>
      <c r="J83" s="3"/>
      <c r="K83" s="47"/>
      <c r="L83" s="48" t="s">
        <v>23</v>
      </c>
      <c r="M83" s="214" t="s">
        <v>23</v>
      </c>
      <c r="N83" s="38"/>
      <c r="O83" s="38"/>
      <c r="P83" s="49"/>
      <c r="Q83" s="50">
        <v>7.1669696942817052E-2</v>
      </c>
      <c r="R83" s="215">
        <f>AVERAGE(Q83:Q84)</f>
        <v>6.9767828282408573E-2</v>
      </c>
      <c r="S83" s="3"/>
      <c r="T83" s="3"/>
      <c r="U83" s="47"/>
      <c r="V83" s="48" t="s">
        <v>23</v>
      </c>
      <c r="W83" s="214" t="s">
        <v>23</v>
      </c>
      <c r="X83" s="38"/>
      <c r="Y83" s="38"/>
      <c r="Z83" s="49"/>
      <c r="AA83" s="48" t="s">
        <v>23</v>
      </c>
      <c r="AB83" s="214" t="s">
        <v>23</v>
      </c>
      <c r="AC83" s="38"/>
      <c r="AD83" s="38"/>
      <c r="AE83" s="49"/>
      <c r="AF83" s="51">
        <v>0.32925361586412066</v>
      </c>
      <c r="AG83" s="213">
        <f>AVERAGE(AF83:AF84)</f>
        <v>0.33764674387556914</v>
      </c>
      <c r="AH83" s="3"/>
      <c r="AI83" s="3"/>
      <c r="AJ83" s="47"/>
      <c r="AK83" s="52">
        <v>920.43184291638272</v>
      </c>
      <c r="AL83" s="213">
        <f>AVERAGE(AK83:AK84)</f>
        <v>846.59637095257403</v>
      </c>
      <c r="AM83" s="3"/>
      <c r="AN83" s="3"/>
      <c r="AO83" s="53"/>
      <c r="AP83" s="3"/>
      <c r="AQ83" s="46">
        <v>123.39368549634806</v>
      </c>
      <c r="AR83" s="213">
        <f>AVERAGE(AQ83:AQ84)</f>
        <v>119.26434994904777</v>
      </c>
      <c r="AS83" s="3"/>
      <c r="AT83" s="3"/>
      <c r="AU83" s="47"/>
      <c r="AV83" s="48" t="s">
        <v>23</v>
      </c>
      <c r="AW83" s="214" t="s">
        <v>23</v>
      </c>
      <c r="AX83" s="3"/>
      <c r="AY83" s="3"/>
      <c r="AZ83" s="47"/>
      <c r="BA83" s="3">
        <v>223.81708054801334</v>
      </c>
      <c r="BB83" s="213">
        <f>AVERAGE(BA83:BA84)</f>
        <v>225.24565720932711</v>
      </c>
      <c r="BC83" s="3"/>
      <c r="BD83" s="3"/>
      <c r="BE83" s="47"/>
      <c r="BF83" s="3">
        <v>14.882006924186257</v>
      </c>
      <c r="BG83" s="213">
        <f>AVERAGE(BF83:BF84)</f>
        <v>16.625976642829507</v>
      </c>
      <c r="BH83" s="3"/>
      <c r="BI83" s="3"/>
      <c r="BJ83" s="53"/>
    </row>
    <row r="84" spans="1:62">
      <c r="A84" s="33" t="s">
        <v>79</v>
      </c>
      <c r="B84" s="34">
        <v>1.0662660486035118</v>
      </c>
      <c r="C84" s="210"/>
      <c r="D84" s="3"/>
      <c r="E84" s="3"/>
      <c r="F84" s="47"/>
      <c r="G84" s="54">
        <v>2.0447515016015689</v>
      </c>
      <c r="H84" s="210"/>
      <c r="I84" s="3"/>
      <c r="J84" s="3"/>
      <c r="K84" s="47"/>
      <c r="L84" s="37" t="s">
        <v>23</v>
      </c>
      <c r="M84" s="208"/>
      <c r="N84" s="38"/>
      <c r="O84" s="38"/>
      <c r="P84" s="49"/>
      <c r="Q84" s="41">
        <v>6.7865959622000094E-2</v>
      </c>
      <c r="R84" s="212"/>
      <c r="S84" s="3"/>
      <c r="T84" s="3"/>
      <c r="U84" s="47"/>
      <c r="V84" s="37" t="s">
        <v>23</v>
      </c>
      <c r="W84" s="208"/>
      <c r="X84" s="38"/>
      <c r="Y84" s="38"/>
      <c r="Z84" s="49"/>
      <c r="AA84" s="37" t="s">
        <v>23</v>
      </c>
      <c r="AB84" s="208"/>
      <c r="AC84" s="38"/>
      <c r="AD84" s="38"/>
      <c r="AE84" s="49"/>
      <c r="AF84" s="54">
        <v>0.34603987188701757</v>
      </c>
      <c r="AG84" s="210"/>
      <c r="AH84" s="3"/>
      <c r="AI84" s="3"/>
      <c r="AJ84" s="47"/>
      <c r="AK84" s="42">
        <v>772.76089898876523</v>
      </c>
      <c r="AL84" s="210"/>
      <c r="AM84" s="3"/>
      <c r="AN84" s="3"/>
      <c r="AO84" s="53"/>
      <c r="AP84" s="3"/>
      <c r="AQ84" s="34">
        <v>115.13501440174748</v>
      </c>
      <c r="AR84" s="210"/>
      <c r="AS84" s="3"/>
      <c r="AT84" s="3"/>
      <c r="AU84" s="47"/>
      <c r="AV84" s="37" t="s">
        <v>23</v>
      </c>
      <c r="AW84" s="208"/>
      <c r="AX84" s="3"/>
      <c r="AY84" s="3"/>
      <c r="AZ84" s="47"/>
      <c r="BA84" s="44">
        <v>226.67423387064088</v>
      </c>
      <c r="BB84" s="210"/>
      <c r="BC84" s="3"/>
      <c r="BD84" s="3"/>
      <c r="BE84" s="47"/>
      <c r="BF84" s="44">
        <v>18.369946361472756</v>
      </c>
      <c r="BG84" s="210"/>
      <c r="BH84" s="3"/>
      <c r="BI84" s="3"/>
      <c r="BJ84" s="53"/>
    </row>
    <row r="85" spans="1:62">
      <c r="A85" s="33" t="s">
        <v>80</v>
      </c>
      <c r="B85" s="46">
        <v>1.0470365758238018</v>
      </c>
      <c r="C85" s="213">
        <f>AVERAGE(B85:B86)</f>
        <v>0.95754243083260882</v>
      </c>
      <c r="D85" s="3"/>
      <c r="E85" s="3"/>
      <c r="F85" s="47"/>
      <c r="G85" s="51">
        <v>2.2957827353820077</v>
      </c>
      <c r="H85" s="213">
        <f>AVERAGE(G85:G86)</f>
        <v>2.3888096474995959</v>
      </c>
      <c r="I85" s="3"/>
      <c r="J85" s="3"/>
      <c r="K85" s="47"/>
      <c r="L85" s="48" t="s">
        <v>23</v>
      </c>
      <c r="M85" s="214" t="s">
        <v>23</v>
      </c>
      <c r="N85" s="38"/>
      <c r="O85" s="38"/>
      <c r="P85" s="49"/>
      <c r="Q85" s="50">
        <v>5.0391886157101329E-2</v>
      </c>
      <c r="R85" s="215">
        <f>AVERAGE(Q85:Q86)</f>
        <v>5.2178556616143221E-2</v>
      </c>
      <c r="S85" s="3"/>
      <c r="T85" s="3"/>
      <c r="U85" s="47"/>
      <c r="V85" s="48" t="s">
        <v>23</v>
      </c>
      <c r="W85" s="214" t="s">
        <v>23</v>
      </c>
      <c r="X85" s="38"/>
      <c r="Y85" s="38"/>
      <c r="Z85" s="49"/>
      <c r="AA85" s="48" t="s">
        <v>23</v>
      </c>
      <c r="AB85" s="214" t="s">
        <v>23</v>
      </c>
      <c r="AC85" s="38"/>
      <c r="AD85" s="38"/>
      <c r="AE85" s="49"/>
      <c r="AF85" s="51">
        <v>0.29639043083541233</v>
      </c>
      <c r="AG85" s="213">
        <f>AVERAGE(AF85:AF86)</f>
        <v>0.30984385382577395</v>
      </c>
      <c r="AH85" s="3"/>
      <c r="AI85" s="3"/>
      <c r="AJ85" s="47"/>
      <c r="AK85" s="52">
        <v>772.02904759357818</v>
      </c>
      <c r="AL85" s="213">
        <f>AVERAGE(AK85:AK86)</f>
        <v>925.92334463851807</v>
      </c>
      <c r="AM85" s="3"/>
      <c r="AN85" s="3"/>
      <c r="AO85" s="53"/>
      <c r="AP85" s="3"/>
      <c r="AQ85" s="46">
        <v>94.067302038854265</v>
      </c>
      <c r="AR85" s="213">
        <f>AVERAGE(AQ85:AQ86)</f>
        <v>93.251857904801</v>
      </c>
      <c r="AS85" s="3"/>
      <c r="AT85" s="3"/>
      <c r="AU85" s="47"/>
      <c r="AV85" s="48" t="s">
        <v>23</v>
      </c>
      <c r="AW85" s="214" t="s">
        <v>23</v>
      </c>
      <c r="AX85" s="3"/>
      <c r="AY85" s="3"/>
      <c r="AZ85" s="47"/>
      <c r="BA85" s="3">
        <v>161.42878020028846</v>
      </c>
      <c r="BB85" s="213">
        <f>AVERAGE(BA85:BA86)</f>
        <v>157.26616965172747</v>
      </c>
      <c r="BC85" s="3"/>
      <c r="BD85" s="3"/>
      <c r="BE85" s="47"/>
      <c r="BF85" s="3">
        <v>10.349668759713254</v>
      </c>
      <c r="BG85" s="213">
        <f>AVERAGE(BF85:BF86)</f>
        <v>10.818555452284066</v>
      </c>
      <c r="BH85" s="3"/>
      <c r="BI85" s="3"/>
      <c r="BJ85" s="53"/>
    </row>
    <row r="86" spans="1:62">
      <c r="A86" s="33" t="s">
        <v>80</v>
      </c>
      <c r="B86" s="34">
        <v>0.8680482858414158</v>
      </c>
      <c r="C86" s="210"/>
      <c r="D86" s="3"/>
      <c r="E86" s="3"/>
      <c r="F86" s="47"/>
      <c r="G86" s="54">
        <v>2.4818365596171841</v>
      </c>
      <c r="H86" s="210"/>
      <c r="I86" s="3"/>
      <c r="J86" s="3"/>
      <c r="K86" s="47"/>
      <c r="L86" s="37" t="s">
        <v>23</v>
      </c>
      <c r="M86" s="208"/>
      <c r="N86" s="38"/>
      <c r="O86" s="38"/>
      <c r="P86" s="49"/>
      <c r="Q86" s="41">
        <v>5.396522707518512E-2</v>
      </c>
      <c r="R86" s="212"/>
      <c r="S86" s="3"/>
      <c r="T86" s="3"/>
      <c r="U86" s="47"/>
      <c r="V86" s="37" t="s">
        <v>23</v>
      </c>
      <c r="W86" s="208"/>
      <c r="X86" s="38"/>
      <c r="Y86" s="38"/>
      <c r="Z86" s="49"/>
      <c r="AA86" s="37" t="s">
        <v>23</v>
      </c>
      <c r="AB86" s="208"/>
      <c r="AC86" s="38"/>
      <c r="AD86" s="38"/>
      <c r="AE86" s="49"/>
      <c r="AF86" s="54">
        <v>0.32329727681613563</v>
      </c>
      <c r="AG86" s="210"/>
      <c r="AH86" s="3"/>
      <c r="AI86" s="3"/>
      <c r="AJ86" s="47"/>
      <c r="AK86" s="42">
        <v>1079.8176416834581</v>
      </c>
      <c r="AL86" s="210"/>
      <c r="AM86" s="3"/>
      <c r="AN86" s="3"/>
      <c r="AO86" s="53"/>
      <c r="AP86" s="3"/>
      <c r="AQ86" s="34">
        <v>92.436413770747748</v>
      </c>
      <c r="AR86" s="210"/>
      <c r="AS86" s="3"/>
      <c r="AT86" s="3"/>
      <c r="AU86" s="47"/>
      <c r="AV86" s="37" t="s">
        <v>23</v>
      </c>
      <c r="AW86" s="208"/>
      <c r="AX86" s="3"/>
      <c r="AY86" s="3"/>
      <c r="AZ86" s="47"/>
      <c r="BA86" s="44">
        <v>153.10355910316648</v>
      </c>
      <c r="BB86" s="210"/>
      <c r="BC86" s="3"/>
      <c r="BD86" s="3"/>
      <c r="BE86" s="47"/>
      <c r="BF86" s="44">
        <v>11.287442144854877</v>
      </c>
      <c r="BG86" s="210"/>
      <c r="BH86" s="3"/>
      <c r="BI86" s="3"/>
      <c r="BJ86" s="53"/>
    </row>
    <row r="87" spans="1:62">
      <c r="A87" s="33" t="s">
        <v>81</v>
      </c>
      <c r="B87" s="122">
        <v>0.99654115651518493</v>
      </c>
      <c r="C87" s="44">
        <f>B87</f>
        <v>0.99654115651518493</v>
      </c>
      <c r="D87" s="3"/>
      <c r="E87" s="3"/>
      <c r="F87" s="47"/>
      <c r="G87" s="123" t="s">
        <v>23</v>
      </c>
      <c r="H87" s="73" t="s">
        <v>23</v>
      </c>
      <c r="I87" s="3"/>
      <c r="J87" s="3"/>
      <c r="K87" s="47"/>
      <c r="L87" s="123" t="s">
        <v>23</v>
      </c>
      <c r="M87" s="73" t="s">
        <v>23</v>
      </c>
      <c r="N87" s="38"/>
      <c r="O87" s="38"/>
      <c r="P87" s="49"/>
      <c r="Q87" s="124">
        <v>4.7166073255689299E-2</v>
      </c>
      <c r="R87" s="125">
        <f>Q87</f>
        <v>4.7166073255689299E-2</v>
      </c>
      <c r="S87" s="3"/>
      <c r="T87" s="3"/>
      <c r="U87" s="47"/>
      <c r="V87" s="123" t="s">
        <v>23</v>
      </c>
      <c r="W87" s="73" t="s">
        <v>23</v>
      </c>
      <c r="X87" s="38"/>
      <c r="Y87" s="38"/>
      <c r="Z87" s="49"/>
      <c r="AA87" s="123" t="s">
        <v>23</v>
      </c>
      <c r="AB87" s="73" t="s">
        <v>23</v>
      </c>
      <c r="AC87" s="38"/>
      <c r="AD87" s="38"/>
      <c r="AE87" s="49"/>
      <c r="AF87" s="126">
        <v>0.39205181990892091</v>
      </c>
      <c r="AG87" s="44">
        <f>AF87</f>
        <v>0.39205181990892091</v>
      </c>
      <c r="AH87" s="3"/>
      <c r="AI87" s="3"/>
      <c r="AJ87" s="47"/>
      <c r="AK87" s="127">
        <v>1302.270761553639</v>
      </c>
      <c r="AL87" s="44">
        <f>AK87</f>
        <v>1302.270761553639</v>
      </c>
      <c r="AM87" s="3"/>
      <c r="AN87" s="3"/>
      <c r="AO87" s="53"/>
      <c r="AP87" s="3"/>
      <c r="AQ87" s="122">
        <v>121.87258044081645</v>
      </c>
      <c r="AR87" s="44">
        <f>AQ87</f>
        <v>121.87258044081645</v>
      </c>
      <c r="AS87" s="3"/>
      <c r="AT87" s="3"/>
      <c r="AU87" s="47"/>
      <c r="AV87" s="127">
        <v>62.83953621036202</v>
      </c>
      <c r="AW87" s="44">
        <f>AV87</f>
        <v>62.83953621036202</v>
      </c>
      <c r="AX87" s="3"/>
      <c r="AY87" s="3"/>
      <c r="AZ87" s="47"/>
      <c r="BA87" s="128">
        <v>140.67101736051765</v>
      </c>
      <c r="BB87" s="44">
        <f>BA87</f>
        <v>140.67101736051765</v>
      </c>
      <c r="BC87" s="3"/>
      <c r="BD87" s="3"/>
      <c r="BE87" s="47"/>
      <c r="BF87" s="129" t="s">
        <v>23</v>
      </c>
      <c r="BG87" s="73" t="str">
        <f>BF87</f>
        <v>&lt;LOD</v>
      </c>
      <c r="BH87" s="3"/>
      <c r="BI87" s="3"/>
      <c r="BJ87" s="53"/>
    </row>
    <row r="88" spans="1:62">
      <c r="A88" s="33" t="s">
        <v>82</v>
      </c>
      <c r="B88" s="46">
        <v>1.1393319923466037</v>
      </c>
      <c r="C88" s="213">
        <f>AVERAGE(B88:B89)</f>
        <v>1.1763135877211364</v>
      </c>
      <c r="D88" s="3"/>
      <c r="E88" s="3"/>
      <c r="F88" s="47"/>
      <c r="G88" s="48" t="s">
        <v>23</v>
      </c>
      <c r="H88" s="214" t="s">
        <v>23</v>
      </c>
      <c r="I88" s="3"/>
      <c r="J88" s="3"/>
      <c r="K88" s="47"/>
      <c r="L88" s="48" t="s">
        <v>23</v>
      </c>
      <c r="M88" s="214" t="s">
        <v>23</v>
      </c>
      <c r="N88" s="38"/>
      <c r="O88" s="38"/>
      <c r="P88" s="49"/>
      <c r="Q88" s="50">
        <v>5.9044015882914282E-2</v>
      </c>
      <c r="R88" s="215">
        <f>AVERAGE(Q88:Q89)</f>
        <v>6.0654480588451798E-2</v>
      </c>
      <c r="S88" s="3"/>
      <c r="T88" s="3"/>
      <c r="U88" s="47"/>
      <c r="V88" s="48" t="s">
        <v>23</v>
      </c>
      <c r="W88" s="214" t="s">
        <v>23</v>
      </c>
      <c r="X88" s="38"/>
      <c r="Y88" s="38"/>
      <c r="Z88" s="49"/>
      <c r="AA88" s="48" t="s">
        <v>23</v>
      </c>
      <c r="AB88" s="214" t="s">
        <v>23</v>
      </c>
      <c r="AC88" s="38"/>
      <c r="AD88" s="38"/>
      <c r="AE88" s="49"/>
      <c r="AF88" s="51">
        <v>0.37197323416251515</v>
      </c>
      <c r="AG88" s="213">
        <f>AVERAGE(AF88:AF89)</f>
        <v>0.36098711946781226</v>
      </c>
      <c r="AH88" s="3"/>
      <c r="AI88" s="3"/>
      <c r="AJ88" s="47"/>
      <c r="AK88" s="52">
        <v>1650.1889784892455</v>
      </c>
      <c r="AL88" s="213">
        <f>AVERAGE(AK88:AK89)</f>
        <v>1365.9212921519731</v>
      </c>
      <c r="AM88" s="3"/>
      <c r="AN88" s="3"/>
      <c r="AO88" s="53"/>
      <c r="AP88" s="3"/>
      <c r="AQ88" s="46">
        <v>126.69896952312591</v>
      </c>
      <c r="AR88" s="213">
        <f>AVERAGE(AQ88:AQ89)</f>
        <v>120.24923570030697</v>
      </c>
      <c r="AS88" s="3"/>
      <c r="AT88" s="3"/>
      <c r="AU88" s="47"/>
      <c r="AV88" s="52">
        <v>82.321713160825581</v>
      </c>
      <c r="AW88" s="213">
        <f>AVERAGE(AV88:AV89)</f>
        <v>87.326139422282921</v>
      </c>
      <c r="AX88" s="3"/>
      <c r="AY88" s="3"/>
      <c r="AZ88" s="47"/>
      <c r="BA88" s="3">
        <v>134.43315562822681</v>
      </c>
      <c r="BB88" s="213">
        <f>AVERAGE(BA88:BA89)</f>
        <v>138.88205775553109</v>
      </c>
      <c r="BC88" s="3"/>
      <c r="BD88" s="3"/>
      <c r="BE88" s="47"/>
      <c r="BF88" s="55" t="s">
        <v>23</v>
      </c>
      <c r="BG88" s="214" t="s">
        <v>23</v>
      </c>
      <c r="BH88" s="3"/>
      <c r="BI88" s="3"/>
      <c r="BJ88" s="53"/>
    </row>
    <row r="89" spans="1:62" ht="17" thickBot="1">
      <c r="A89" s="82" t="s">
        <v>82</v>
      </c>
      <c r="B89" s="83">
        <v>1.2132951830956691</v>
      </c>
      <c r="C89" s="219"/>
      <c r="D89" s="84"/>
      <c r="E89" s="84"/>
      <c r="F89" s="85"/>
      <c r="G89" s="86" t="s">
        <v>23</v>
      </c>
      <c r="H89" s="220"/>
      <c r="I89" s="84"/>
      <c r="J89" s="84"/>
      <c r="K89" s="85"/>
      <c r="L89" s="86" t="s">
        <v>23</v>
      </c>
      <c r="M89" s="220"/>
      <c r="N89" s="87"/>
      <c r="O89" s="87"/>
      <c r="P89" s="88"/>
      <c r="Q89" s="113">
        <v>6.2264945293989314E-2</v>
      </c>
      <c r="R89" s="223"/>
      <c r="S89" s="84"/>
      <c r="T89" s="84"/>
      <c r="U89" s="85"/>
      <c r="V89" s="86" t="s">
        <v>23</v>
      </c>
      <c r="W89" s="220"/>
      <c r="X89" s="87"/>
      <c r="Y89" s="87"/>
      <c r="Z89" s="88"/>
      <c r="AA89" s="86" t="s">
        <v>23</v>
      </c>
      <c r="AB89" s="220"/>
      <c r="AC89" s="87"/>
      <c r="AD89" s="87"/>
      <c r="AE89" s="88"/>
      <c r="AF89" s="90">
        <v>0.3500010047731093</v>
      </c>
      <c r="AG89" s="219"/>
      <c r="AH89" s="84"/>
      <c r="AI89" s="84"/>
      <c r="AJ89" s="85"/>
      <c r="AK89" s="89">
        <v>1081.6536058147008</v>
      </c>
      <c r="AL89" s="219"/>
      <c r="AM89" s="84"/>
      <c r="AN89" s="84"/>
      <c r="AO89" s="91"/>
      <c r="AP89" s="3"/>
      <c r="AQ89" s="83">
        <v>113.79950187748804</v>
      </c>
      <c r="AR89" s="219"/>
      <c r="AS89" s="84"/>
      <c r="AT89" s="84"/>
      <c r="AU89" s="85"/>
      <c r="AV89" s="89">
        <v>92.330565683740247</v>
      </c>
      <c r="AW89" s="219"/>
      <c r="AX89" s="84"/>
      <c r="AY89" s="84"/>
      <c r="AZ89" s="85"/>
      <c r="BA89" s="84">
        <v>143.3309598828354</v>
      </c>
      <c r="BB89" s="219"/>
      <c r="BC89" s="84"/>
      <c r="BD89" s="84"/>
      <c r="BE89" s="85"/>
      <c r="BF89" s="92" t="s">
        <v>23</v>
      </c>
      <c r="BG89" s="220"/>
      <c r="BH89" s="84"/>
      <c r="BI89" s="84"/>
      <c r="BJ89" s="91"/>
    </row>
    <row r="90" spans="1:62" ht="17" thickTop="1">
      <c r="A90" s="45" t="s">
        <v>83</v>
      </c>
      <c r="B90" s="46">
        <v>0.84805233922352286</v>
      </c>
      <c r="C90" s="222">
        <f>AVERAGE(B90:B91)</f>
        <v>0.84463790648422865</v>
      </c>
      <c r="D90" s="69">
        <f>AVERAGE(C90:C99)</f>
        <v>0.966483769417114</v>
      </c>
      <c r="E90" s="70" t="s">
        <v>22</v>
      </c>
      <c r="F90" s="71">
        <f>STDEV(C90:C99)</f>
        <v>0.18827135210199905</v>
      </c>
      <c r="G90" s="51">
        <v>3.4349470772053605</v>
      </c>
      <c r="H90" s="222">
        <f>AVERAGE(G90:G91)</f>
        <v>3.4414440958836958</v>
      </c>
      <c r="I90" s="69">
        <f>AVERAGE(H90:H99)</f>
        <v>3.9376106176084575</v>
      </c>
      <c r="J90" s="70" t="s">
        <v>22</v>
      </c>
      <c r="K90" s="71">
        <f>STDEV(H90:H99)</f>
        <v>0.90395643536920167</v>
      </c>
      <c r="L90" s="48" t="s">
        <v>23</v>
      </c>
      <c r="M90" s="221" t="s">
        <v>23</v>
      </c>
      <c r="N90" s="74"/>
      <c r="O90" s="38" t="s">
        <v>23</v>
      </c>
      <c r="P90" s="75"/>
      <c r="Q90" s="50">
        <v>4.1706746289477355E-2</v>
      </c>
      <c r="R90" s="224">
        <f>AVERAGE(Q90:Q91)</f>
        <v>4.0575685848188117E-2</v>
      </c>
      <c r="S90" s="114">
        <f>AVERAGE(R90:R99)</f>
        <v>3.9430563843486623E-2</v>
      </c>
      <c r="T90" s="115" t="s">
        <v>22</v>
      </c>
      <c r="U90" s="116">
        <f>STDEV(R90:R99)</f>
        <v>8.512171339280861E-3</v>
      </c>
      <c r="V90" s="48" t="s">
        <v>23</v>
      </c>
      <c r="W90" s="221" t="s">
        <v>23</v>
      </c>
      <c r="X90" s="74"/>
      <c r="Y90" s="38" t="s">
        <v>23</v>
      </c>
      <c r="Z90" s="75"/>
      <c r="AA90" s="48" t="s">
        <v>23</v>
      </c>
      <c r="AB90" s="221" t="s">
        <v>23</v>
      </c>
      <c r="AC90" s="74"/>
      <c r="AD90" s="38" t="s">
        <v>23</v>
      </c>
      <c r="AE90" s="75"/>
      <c r="AF90" s="51">
        <v>0.1650291980864837</v>
      </c>
      <c r="AG90" s="222">
        <f>AVERAGE(AF90:AF91)</f>
        <v>0.18019309142122006</v>
      </c>
      <c r="AH90" s="69">
        <f>AVERAGE(AG90:AG99)</f>
        <v>0.27146858892325371</v>
      </c>
      <c r="AI90" s="70" t="s">
        <v>22</v>
      </c>
      <c r="AJ90" s="71">
        <f>STDEV(AG90:AG99)</f>
        <v>6.3903289013162251E-2</v>
      </c>
      <c r="AK90" s="52">
        <v>1224.9530774010693</v>
      </c>
      <c r="AL90" s="222">
        <f>AVERAGE(AK90:AK91)</f>
        <v>1092.518640297654</v>
      </c>
      <c r="AM90" s="78">
        <f>AVERAGE(AL90:AL99)</f>
        <v>918.89183036879058</v>
      </c>
      <c r="AN90" s="70" t="s">
        <v>22</v>
      </c>
      <c r="AO90" s="79">
        <f>STDEV(AL90:AL99)</f>
        <v>170.72063834066731</v>
      </c>
      <c r="AP90" s="3"/>
      <c r="AQ90" s="46">
        <v>61.346476036377467</v>
      </c>
      <c r="AR90" s="222">
        <f>AVERAGE(AQ90:AQ91)</f>
        <v>61.702809543436331</v>
      </c>
      <c r="AS90" s="78">
        <f>AVERAGE(AR90:AR99)</f>
        <v>60.552360366879725</v>
      </c>
      <c r="AT90" s="70" t="s">
        <v>22</v>
      </c>
      <c r="AU90" s="80">
        <f>STDEV(AR90:AR99)</f>
        <v>5.004582716415654</v>
      </c>
      <c r="AV90" s="48" t="s">
        <v>23</v>
      </c>
      <c r="AW90" s="221" t="s">
        <v>23</v>
      </c>
      <c r="AX90" s="78">
        <f>AVERAGE(AW90:AW99)</f>
        <v>84.453475008700011</v>
      </c>
      <c r="AY90" s="70" t="s">
        <v>22</v>
      </c>
      <c r="AZ90" s="71">
        <f>STDEV(AW90:AW99)</f>
        <v>8.5341823464335782</v>
      </c>
      <c r="BA90" s="3">
        <v>53.959034322356544</v>
      </c>
      <c r="BB90" s="222">
        <f>AVERAGE(BA90:BA91)</f>
        <v>54.32620720896827</v>
      </c>
      <c r="BC90" s="78">
        <f>AVERAGE(BB90:BB99)</f>
        <v>51.984215437136868</v>
      </c>
      <c r="BD90" s="70" t="s">
        <v>22</v>
      </c>
      <c r="BE90" s="80">
        <f>STDEV(BB90:BB99)</f>
        <v>9.868322980386294</v>
      </c>
      <c r="BF90" s="55" t="s">
        <v>23</v>
      </c>
      <c r="BG90" s="221" t="s">
        <v>23</v>
      </c>
      <c r="BH90" s="78"/>
      <c r="BI90" s="38" t="s">
        <v>23</v>
      </c>
      <c r="BJ90" s="79"/>
    </row>
    <row r="91" spans="1:62">
      <c r="A91" s="33" t="s">
        <v>83</v>
      </c>
      <c r="B91" s="34">
        <v>0.84122347374493445</v>
      </c>
      <c r="C91" s="210"/>
      <c r="D91" s="3"/>
      <c r="E91" s="35" t="s">
        <v>42</v>
      </c>
      <c r="F91" s="36">
        <f>F90/D90</f>
        <v>0.19480032470234387</v>
      </c>
      <c r="G91" s="54">
        <v>3.4479411145620311</v>
      </c>
      <c r="H91" s="210"/>
      <c r="I91" s="3"/>
      <c r="J91" s="35" t="s">
        <v>42</v>
      </c>
      <c r="K91" s="36">
        <f>K90/I90</f>
        <v>0.22956978816717727</v>
      </c>
      <c r="L91" s="37" t="s">
        <v>23</v>
      </c>
      <c r="M91" s="208"/>
      <c r="N91" s="38"/>
      <c r="O91" s="39"/>
      <c r="P91" s="40"/>
      <c r="Q91" s="41">
        <v>3.944462540689888E-2</v>
      </c>
      <c r="R91" s="212"/>
      <c r="S91" s="3"/>
      <c r="T91" s="35" t="s">
        <v>42</v>
      </c>
      <c r="U91" s="36">
        <f>U90/S90</f>
        <v>0.21587749475428697</v>
      </c>
      <c r="V91" s="37" t="s">
        <v>23</v>
      </c>
      <c r="W91" s="208"/>
      <c r="X91" s="38"/>
      <c r="Y91" s="39"/>
      <c r="Z91" s="40"/>
      <c r="AA91" s="37" t="s">
        <v>23</v>
      </c>
      <c r="AB91" s="208"/>
      <c r="AC91" s="38"/>
      <c r="AD91" s="39"/>
      <c r="AE91" s="40"/>
      <c r="AF91" s="54">
        <v>0.19535698475595642</v>
      </c>
      <c r="AG91" s="210"/>
      <c r="AH91" s="3"/>
      <c r="AI91" s="35" t="s">
        <v>42</v>
      </c>
      <c r="AJ91" s="36">
        <f>AJ90/AH90</f>
        <v>0.23539846457605529</v>
      </c>
      <c r="AK91" s="42">
        <v>960.08420319423863</v>
      </c>
      <c r="AL91" s="210"/>
      <c r="AM91" s="3"/>
      <c r="AN91" s="35" t="s">
        <v>42</v>
      </c>
      <c r="AO91" s="43">
        <f>AO90/AM90</f>
        <v>0.18578970091849636</v>
      </c>
      <c r="AP91" s="3"/>
      <c r="AQ91" s="34">
        <v>62.059143050495202</v>
      </c>
      <c r="AR91" s="210"/>
      <c r="AS91" s="3"/>
      <c r="AT91" s="35" t="s">
        <v>42</v>
      </c>
      <c r="AU91" s="36">
        <f>AU90/AS90</f>
        <v>8.2648846157168249E-2</v>
      </c>
      <c r="AV91" s="37" t="s">
        <v>23</v>
      </c>
      <c r="AW91" s="208"/>
      <c r="AX91" s="3"/>
      <c r="AY91" s="35" t="s">
        <v>42</v>
      </c>
      <c r="AZ91" s="36">
        <f>AZ90/AX90</f>
        <v>0.10105187910331015</v>
      </c>
      <c r="BA91" s="44">
        <v>54.693380095580004</v>
      </c>
      <c r="BB91" s="210"/>
      <c r="BC91" s="3"/>
      <c r="BD91" s="35" t="s">
        <v>42</v>
      </c>
      <c r="BE91" s="36">
        <f>BE90/BC90</f>
        <v>0.18983306562200203</v>
      </c>
      <c r="BF91" s="73" t="s">
        <v>23</v>
      </c>
      <c r="BG91" s="208"/>
      <c r="BH91" s="3"/>
      <c r="BI91" s="35"/>
      <c r="BJ91" s="43"/>
    </row>
    <row r="92" spans="1:62">
      <c r="A92" s="45" t="s">
        <v>84</v>
      </c>
      <c r="B92" s="46">
        <v>1.000133958189815</v>
      </c>
      <c r="C92" s="213">
        <f>AVERAGE(B92:B93)</f>
        <v>1.0001974059309513</v>
      </c>
      <c r="D92" s="3"/>
      <c r="E92" s="3"/>
      <c r="F92" s="47"/>
      <c r="G92" s="51">
        <v>3.5385466213137251</v>
      </c>
      <c r="H92" s="213">
        <f>AVERAGE(G92:G93)</f>
        <v>3.3903943599967867</v>
      </c>
      <c r="I92" s="3"/>
      <c r="J92" s="3"/>
      <c r="K92" s="47"/>
      <c r="L92" s="48" t="s">
        <v>23</v>
      </c>
      <c r="M92" s="214" t="s">
        <v>23</v>
      </c>
      <c r="N92" s="38"/>
      <c r="O92" s="38"/>
      <c r="P92" s="49"/>
      <c r="Q92" s="50">
        <v>5.1085956974423717E-2</v>
      </c>
      <c r="R92" s="215">
        <f>AVERAGE(Q92:Q93)</f>
        <v>4.9453557563197525E-2</v>
      </c>
      <c r="S92" s="3"/>
      <c r="T92" s="3"/>
      <c r="U92" s="47"/>
      <c r="V92" s="48" t="s">
        <v>23</v>
      </c>
      <c r="W92" s="214" t="s">
        <v>23</v>
      </c>
      <c r="X92" s="38"/>
      <c r="Y92" s="38"/>
      <c r="Z92" s="49"/>
      <c r="AA92" s="48" t="s">
        <v>23</v>
      </c>
      <c r="AB92" s="214" t="s">
        <v>23</v>
      </c>
      <c r="AC92" s="38"/>
      <c r="AD92" s="38"/>
      <c r="AE92" s="49"/>
      <c r="AF92" s="51">
        <v>0.21258708092545547</v>
      </c>
      <c r="AG92" s="213">
        <f>AVERAGE(AF92:AF93)</f>
        <v>0.22975798450462021</v>
      </c>
      <c r="AH92" s="3"/>
      <c r="AI92" s="3"/>
      <c r="AJ92" s="47"/>
      <c r="AK92" s="52">
        <v>712.12046035236756</v>
      </c>
      <c r="AL92" s="213">
        <f>AVERAGE(AK92:AK93)</f>
        <v>739.68588666712753</v>
      </c>
      <c r="AM92" s="3"/>
      <c r="AN92" s="3"/>
      <c r="AO92" s="53"/>
      <c r="AP92" s="3"/>
      <c r="AQ92" s="46">
        <v>54.625883792164132</v>
      </c>
      <c r="AR92" s="213">
        <f>AVERAGE(AQ92:AQ93)</f>
        <v>52.662659681597482</v>
      </c>
      <c r="AS92" s="3"/>
      <c r="AT92" s="3"/>
      <c r="AU92" s="47"/>
      <c r="AV92" s="48" t="s">
        <v>23</v>
      </c>
      <c r="AW92" s="214" t="s">
        <v>23</v>
      </c>
      <c r="AX92" s="3"/>
      <c r="AY92" s="3"/>
      <c r="AZ92" s="47"/>
      <c r="BA92" s="3">
        <v>59.190283345019537</v>
      </c>
      <c r="BB92" s="213">
        <f>AVERAGE(BA92:BA93)</f>
        <v>55.812533573305281</v>
      </c>
      <c r="BC92" s="3"/>
      <c r="BD92" s="3"/>
      <c r="BE92" s="47"/>
      <c r="BF92" s="55" t="s">
        <v>23</v>
      </c>
      <c r="BG92" s="214" t="s">
        <v>23</v>
      </c>
      <c r="BH92" s="3"/>
      <c r="BI92" s="3"/>
      <c r="BJ92" s="53"/>
    </row>
    <row r="93" spans="1:62">
      <c r="A93" s="33" t="s">
        <v>84</v>
      </c>
      <c r="B93" s="34">
        <v>1.0002608536720876</v>
      </c>
      <c r="C93" s="210"/>
      <c r="D93" s="3"/>
      <c r="E93" s="3"/>
      <c r="F93" s="47"/>
      <c r="G93" s="54">
        <v>3.2422420986798479</v>
      </c>
      <c r="H93" s="210"/>
      <c r="I93" s="3"/>
      <c r="J93" s="3"/>
      <c r="K93" s="47"/>
      <c r="L93" s="37" t="s">
        <v>23</v>
      </c>
      <c r="M93" s="208"/>
      <c r="N93" s="38"/>
      <c r="O93" s="38"/>
      <c r="P93" s="49"/>
      <c r="Q93" s="41">
        <v>4.7821158151971334E-2</v>
      </c>
      <c r="R93" s="212"/>
      <c r="S93" s="3"/>
      <c r="T93" s="3"/>
      <c r="U93" s="47"/>
      <c r="V93" s="37" t="s">
        <v>23</v>
      </c>
      <c r="W93" s="208"/>
      <c r="X93" s="38"/>
      <c r="Y93" s="38"/>
      <c r="Z93" s="49"/>
      <c r="AA93" s="37" t="s">
        <v>23</v>
      </c>
      <c r="AB93" s="208"/>
      <c r="AC93" s="38"/>
      <c r="AD93" s="38"/>
      <c r="AE93" s="49"/>
      <c r="AF93" s="54">
        <v>0.24692888808378491</v>
      </c>
      <c r="AG93" s="210"/>
      <c r="AH93" s="3"/>
      <c r="AI93" s="3"/>
      <c r="AJ93" s="47"/>
      <c r="AK93" s="42">
        <v>767.25131298188762</v>
      </c>
      <c r="AL93" s="210"/>
      <c r="AM93" s="3"/>
      <c r="AN93" s="3"/>
      <c r="AO93" s="53"/>
      <c r="AP93" s="3"/>
      <c r="AQ93" s="34">
        <v>50.699435571030833</v>
      </c>
      <c r="AR93" s="210"/>
      <c r="AS93" s="3"/>
      <c r="AT93" s="3"/>
      <c r="AU93" s="47"/>
      <c r="AV93" s="37" t="s">
        <v>23</v>
      </c>
      <c r="AW93" s="208"/>
      <c r="AX93" s="3"/>
      <c r="AY93" s="3"/>
      <c r="AZ93" s="47"/>
      <c r="BA93" s="44">
        <v>52.434783801591024</v>
      </c>
      <c r="BB93" s="210"/>
      <c r="BC93" s="3"/>
      <c r="BD93" s="3"/>
      <c r="BE93" s="47"/>
      <c r="BF93" s="73" t="s">
        <v>23</v>
      </c>
      <c r="BG93" s="208"/>
      <c r="BH93" s="3"/>
      <c r="BI93" s="3"/>
      <c r="BJ93" s="53"/>
    </row>
    <row r="94" spans="1:62">
      <c r="A94" s="33" t="s">
        <v>85</v>
      </c>
      <c r="B94" s="46">
        <v>0.86917454448405063</v>
      </c>
      <c r="C94" s="213">
        <f>AVERAGE(B94:B95)</f>
        <v>0.7717298526915285</v>
      </c>
      <c r="D94" s="3"/>
      <c r="E94" s="3"/>
      <c r="F94" s="47"/>
      <c r="G94" s="51">
        <v>4.5502905934909803</v>
      </c>
      <c r="H94" s="213">
        <f>AVERAGE(G94:G95)</f>
        <v>4.9809933969448892</v>
      </c>
      <c r="I94" s="3"/>
      <c r="J94" s="3"/>
      <c r="K94" s="47"/>
      <c r="L94" s="48" t="s">
        <v>23</v>
      </c>
      <c r="M94" s="214" t="s">
        <v>23</v>
      </c>
      <c r="N94" s="38"/>
      <c r="O94" s="38"/>
      <c r="P94" s="49"/>
      <c r="Q94" s="50">
        <v>4.317499087509355E-2</v>
      </c>
      <c r="R94" s="215">
        <f>AVERAGE(Q94:Q95)</f>
        <v>4.2923318996024952E-2</v>
      </c>
      <c r="S94" s="3"/>
      <c r="T94" s="3"/>
      <c r="U94" s="47"/>
      <c r="V94" s="48" t="s">
        <v>23</v>
      </c>
      <c r="W94" s="214" t="s">
        <v>23</v>
      </c>
      <c r="X94" s="38"/>
      <c r="Y94" s="38"/>
      <c r="Z94" s="49"/>
      <c r="AA94" s="48" t="s">
        <v>23</v>
      </c>
      <c r="AB94" s="214" t="s">
        <v>23</v>
      </c>
      <c r="AC94" s="38"/>
      <c r="AD94" s="38"/>
      <c r="AE94" s="49"/>
      <c r="AF94" s="51">
        <v>0.29525408184999835</v>
      </c>
      <c r="AG94" s="213">
        <f>AVERAGE(AF94:AF95)</f>
        <v>0.32773767754687377</v>
      </c>
      <c r="AH94" s="3"/>
      <c r="AI94" s="3"/>
      <c r="AJ94" s="47"/>
      <c r="AK94" s="52">
        <v>671.35716085069407</v>
      </c>
      <c r="AL94" s="213">
        <f>AVERAGE(AK94:AK95)</f>
        <v>743.98389596063544</v>
      </c>
      <c r="AM94" s="3"/>
      <c r="AN94" s="3"/>
      <c r="AO94" s="53"/>
      <c r="AP94" s="3"/>
      <c r="AQ94" s="46">
        <v>69.435174330223205</v>
      </c>
      <c r="AR94" s="213">
        <f>AVERAGE(AQ94:AQ95)</f>
        <v>66.540019157900304</v>
      </c>
      <c r="AS94" s="3"/>
      <c r="AT94" s="3"/>
      <c r="AU94" s="47"/>
      <c r="AV94" s="48" t="s">
        <v>23</v>
      </c>
      <c r="AW94" s="214" t="s">
        <v>23</v>
      </c>
      <c r="AX94" s="3"/>
      <c r="AY94" s="3"/>
      <c r="AZ94" s="47"/>
      <c r="BA94" s="3">
        <v>67.796477262103849</v>
      </c>
      <c r="BB94" s="213">
        <f>AVERAGE(BA94:BA95)</f>
        <v>65.325492316794481</v>
      </c>
      <c r="BC94" s="3"/>
      <c r="BD94" s="3"/>
      <c r="BE94" s="47"/>
      <c r="BF94" s="55" t="s">
        <v>23</v>
      </c>
      <c r="BG94" s="214" t="s">
        <v>23</v>
      </c>
      <c r="BH94" s="3"/>
      <c r="BI94" s="3"/>
      <c r="BJ94" s="53"/>
    </row>
    <row r="95" spans="1:62">
      <c r="A95" s="33" t="s">
        <v>85</v>
      </c>
      <c r="B95" s="34">
        <v>0.67428516089900636</v>
      </c>
      <c r="C95" s="210"/>
      <c r="D95" s="3"/>
      <c r="E95" s="3"/>
      <c r="F95" s="47"/>
      <c r="G95" s="54">
        <v>5.4116962003987981</v>
      </c>
      <c r="H95" s="210"/>
      <c r="I95" s="3"/>
      <c r="J95" s="3"/>
      <c r="K95" s="47"/>
      <c r="L95" s="37" t="s">
        <v>23</v>
      </c>
      <c r="M95" s="208"/>
      <c r="N95" s="38"/>
      <c r="O95" s="38"/>
      <c r="P95" s="49"/>
      <c r="Q95" s="41">
        <v>4.2671647116956354E-2</v>
      </c>
      <c r="R95" s="212"/>
      <c r="S95" s="3"/>
      <c r="T95" s="3"/>
      <c r="U95" s="47"/>
      <c r="V95" s="37" t="s">
        <v>23</v>
      </c>
      <c r="W95" s="208"/>
      <c r="X95" s="38"/>
      <c r="Y95" s="38"/>
      <c r="Z95" s="49"/>
      <c r="AA95" s="37" t="s">
        <v>23</v>
      </c>
      <c r="AB95" s="208"/>
      <c r="AC95" s="38"/>
      <c r="AD95" s="38"/>
      <c r="AE95" s="49"/>
      <c r="AF95" s="54">
        <v>0.36022127324374925</v>
      </c>
      <c r="AG95" s="210"/>
      <c r="AH95" s="3"/>
      <c r="AI95" s="3"/>
      <c r="AJ95" s="47"/>
      <c r="AK95" s="42">
        <v>816.61063107057691</v>
      </c>
      <c r="AL95" s="210"/>
      <c r="AM95" s="3"/>
      <c r="AN95" s="3"/>
      <c r="AO95" s="53"/>
      <c r="AP95" s="3"/>
      <c r="AQ95" s="34">
        <v>63.644863985577409</v>
      </c>
      <c r="AR95" s="210"/>
      <c r="AS95" s="3"/>
      <c r="AT95" s="3"/>
      <c r="AU95" s="47"/>
      <c r="AV95" s="37" t="s">
        <v>23</v>
      </c>
      <c r="AW95" s="208"/>
      <c r="AX95" s="3"/>
      <c r="AY95" s="3"/>
      <c r="AZ95" s="47"/>
      <c r="BA95" s="44">
        <v>62.854507371485099</v>
      </c>
      <c r="BB95" s="210"/>
      <c r="BC95" s="3"/>
      <c r="BD95" s="3"/>
      <c r="BE95" s="47"/>
      <c r="BF95" s="73" t="s">
        <v>23</v>
      </c>
      <c r="BG95" s="208"/>
      <c r="BH95" s="3"/>
      <c r="BI95" s="3"/>
      <c r="BJ95" s="53"/>
    </row>
    <row r="96" spans="1:62">
      <c r="A96" s="33" t="s">
        <v>86</v>
      </c>
      <c r="B96" s="46">
        <v>1.2952210139233793</v>
      </c>
      <c r="C96" s="213">
        <f>AVERAGE(B96:B97)</f>
        <v>1.2626201042830103</v>
      </c>
      <c r="D96" s="3"/>
      <c r="E96" s="3"/>
      <c r="F96" s="47"/>
      <c r="G96" s="48" t="s">
        <v>23</v>
      </c>
      <c r="H96" s="214" t="s">
        <v>23</v>
      </c>
      <c r="I96" s="3"/>
      <c r="J96" s="3"/>
      <c r="K96" s="47"/>
      <c r="L96" s="48" t="s">
        <v>23</v>
      </c>
      <c r="M96" s="214" t="s">
        <v>23</v>
      </c>
      <c r="N96" s="38"/>
      <c r="O96" s="38"/>
      <c r="P96" s="49"/>
      <c r="Q96" s="50">
        <v>2.4863040781003369E-2</v>
      </c>
      <c r="R96" s="215">
        <f>AVERAGE(Q96:Q97)</f>
        <v>2.6252623375719333E-2</v>
      </c>
      <c r="S96" s="3"/>
      <c r="T96" s="3"/>
      <c r="U96" s="47"/>
      <c r="V96" s="48" t="s">
        <v>23</v>
      </c>
      <c r="W96" s="214" t="s">
        <v>23</v>
      </c>
      <c r="X96" s="38"/>
      <c r="Y96" s="38"/>
      <c r="Z96" s="49"/>
      <c r="AA96" s="48" t="s">
        <v>23</v>
      </c>
      <c r="AB96" s="214" t="s">
        <v>23</v>
      </c>
      <c r="AC96" s="38"/>
      <c r="AD96" s="38"/>
      <c r="AE96" s="49"/>
      <c r="AF96" s="51">
        <v>0.29377482167117647</v>
      </c>
      <c r="AG96" s="213">
        <f>AVERAGE(AF96:AF97)</f>
        <v>0.31861828498063671</v>
      </c>
      <c r="AH96" s="3"/>
      <c r="AI96" s="3"/>
      <c r="AJ96" s="47"/>
      <c r="AK96" s="52">
        <v>1175.5378617798497</v>
      </c>
      <c r="AL96" s="213">
        <f>AVERAGE(AK96:AK97)</f>
        <v>1070.129338048863</v>
      </c>
      <c r="AM96" s="3"/>
      <c r="AN96" s="3"/>
      <c r="AO96" s="53"/>
      <c r="AP96" s="3"/>
      <c r="AQ96" s="46">
        <v>65.700812758851043</v>
      </c>
      <c r="AR96" s="213">
        <f>AVERAGE(AQ96:AQ97)</f>
        <v>60.439291280920159</v>
      </c>
      <c r="AS96" s="3"/>
      <c r="AT96" s="3"/>
      <c r="AU96" s="47"/>
      <c r="AV96" s="52">
        <v>99.168296434050575</v>
      </c>
      <c r="AW96" s="213">
        <f>AVERAGE(AV96:AV97)</f>
        <v>90.488053217745716</v>
      </c>
      <c r="AX96" s="3"/>
      <c r="AY96" s="3"/>
      <c r="AZ96" s="47"/>
      <c r="BA96" s="3">
        <v>47.895826033978764</v>
      </c>
      <c r="BB96" s="213">
        <f>AVERAGE(BA96:BA97)</f>
        <v>42.95422170713087</v>
      </c>
      <c r="BC96" s="3"/>
      <c r="BD96" s="3"/>
      <c r="BE96" s="47"/>
      <c r="BF96" s="55" t="s">
        <v>23</v>
      </c>
      <c r="BG96" s="214" t="s">
        <v>23</v>
      </c>
      <c r="BH96" s="3"/>
      <c r="BI96" s="3"/>
      <c r="BJ96" s="53"/>
    </row>
    <row r="97" spans="1:62">
      <c r="A97" s="33" t="s">
        <v>86</v>
      </c>
      <c r="B97" s="34">
        <v>1.2300191946426411</v>
      </c>
      <c r="C97" s="210"/>
      <c r="D97" s="3"/>
      <c r="E97" s="3"/>
      <c r="F97" s="47"/>
      <c r="G97" s="37" t="s">
        <v>23</v>
      </c>
      <c r="H97" s="208"/>
      <c r="I97" s="3"/>
      <c r="J97" s="3"/>
      <c r="K97" s="47"/>
      <c r="L97" s="37" t="s">
        <v>23</v>
      </c>
      <c r="M97" s="208"/>
      <c r="N97" s="38"/>
      <c r="O97" s="38"/>
      <c r="P97" s="49"/>
      <c r="Q97" s="41">
        <v>2.7642205970435294E-2</v>
      </c>
      <c r="R97" s="212"/>
      <c r="S97" s="3"/>
      <c r="T97" s="3"/>
      <c r="U97" s="47"/>
      <c r="V97" s="37" t="s">
        <v>23</v>
      </c>
      <c r="W97" s="208"/>
      <c r="X97" s="38"/>
      <c r="Y97" s="38"/>
      <c r="Z97" s="49"/>
      <c r="AA97" s="37" t="s">
        <v>23</v>
      </c>
      <c r="AB97" s="208"/>
      <c r="AC97" s="38"/>
      <c r="AD97" s="38"/>
      <c r="AE97" s="49"/>
      <c r="AF97" s="54">
        <v>0.34346174829009701</v>
      </c>
      <c r="AG97" s="210"/>
      <c r="AH97" s="3"/>
      <c r="AI97" s="3"/>
      <c r="AJ97" s="47"/>
      <c r="AK97" s="42">
        <v>964.72081431787649</v>
      </c>
      <c r="AL97" s="210"/>
      <c r="AM97" s="3"/>
      <c r="AN97" s="3"/>
      <c r="AO97" s="53"/>
      <c r="AP97" s="3"/>
      <c r="AQ97" s="34">
        <v>55.177769802989282</v>
      </c>
      <c r="AR97" s="210"/>
      <c r="AS97" s="3"/>
      <c r="AT97" s="3"/>
      <c r="AU97" s="47"/>
      <c r="AV97" s="42">
        <v>81.807810001440842</v>
      </c>
      <c r="AW97" s="210"/>
      <c r="AX97" s="3"/>
      <c r="AY97" s="3"/>
      <c r="AZ97" s="47"/>
      <c r="BA97" s="44">
        <v>38.012617380282975</v>
      </c>
      <c r="BB97" s="210"/>
      <c r="BC97" s="3"/>
      <c r="BD97" s="3"/>
      <c r="BE97" s="47"/>
      <c r="BF97" s="73" t="s">
        <v>23</v>
      </c>
      <c r="BG97" s="208"/>
      <c r="BH97" s="3"/>
      <c r="BI97" s="3"/>
      <c r="BJ97" s="53"/>
    </row>
    <row r="98" spans="1:62">
      <c r="A98" s="33" t="s">
        <v>87</v>
      </c>
      <c r="B98" s="46">
        <v>0.94218439499088524</v>
      </c>
      <c r="C98" s="213">
        <f>AVERAGE(B98:B99)</f>
        <v>0.95323357769585138</v>
      </c>
      <c r="D98" s="3"/>
      <c r="E98" s="3"/>
      <c r="F98" s="47"/>
      <c r="G98" s="48" t="s">
        <v>23</v>
      </c>
      <c r="H98" s="214" t="s">
        <v>23</v>
      </c>
      <c r="I98" s="3"/>
      <c r="J98" s="3"/>
      <c r="K98" s="47"/>
      <c r="L98" s="48" t="s">
        <v>23</v>
      </c>
      <c r="M98" s="214" t="s">
        <v>23</v>
      </c>
      <c r="N98" s="38"/>
      <c r="O98" s="38"/>
      <c r="P98" s="49"/>
      <c r="Q98" s="50">
        <v>3.1905884541491146E-2</v>
      </c>
      <c r="R98" s="215">
        <f>AVERAGE(Q98:Q99)</f>
        <v>3.7947633434303171E-2</v>
      </c>
      <c r="S98" s="3"/>
      <c r="T98" s="3"/>
      <c r="U98" s="47"/>
      <c r="V98" s="48" t="s">
        <v>23</v>
      </c>
      <c r="W98" s="214" t="s">
        <v>23</v>
      </c>
      <c r="X98" s="38"/>
      <c r="Y98" s="38"/>
      <c r="Z98" s="49"/>
      <c r="AA98" s="48" t="s">
        <v>23</v>
      </c>
      <c r="AB98" s="214" t="s">
        <v>23</v>
      </c>
      <c r="AC98" s="38"/>
      <c r="AD98" s="38"/>
      <c r="AE98" s="49"/>
      <c r="AF98" s="51">
        <v>0.37042214244389443</v>
      </c>
      <c r="AG98" s="213">
        <f>AVERAGE(AF98:AF99)</f>
        <v>0.30103590616291803</v>
      </c>
      <c r="AH98" s="3"/>
      <c r="AI98" s="3"/>
      <c r="AJ98" s="47"/>
      <c r="AK98" s="52">
        <v>816.64243434842342</v>
      </c>
      <c r="AL98" s="213">
        <f>AVERAGE(AK98:AK99)</f>
        <v>948.14139086967305</v>
      </c>
      <c r="AM98" s="3"/>
      <c r="AN98" s="3"/>
      <c r="AO98" s="53"/>
      <c r="AP98" s="3"/>
      <c r="AQ98" s="46">
        <v>53.857441757097682</v>
      </c>
      <c r="AR98" s="213">
        <f>AVERAGE(AQ98:AQ99)</f>
        <v>61.417022170544328</v>
      </c>
      <c r="AS98" s="3"/>
      <c r="AT98" s="3"/>
      <c r="AU98" s="47"/>
      <c r="AV98" s="52">
        <v>79.432574792994657</v>
      </c>
      <c r="AW98" s="213">
        <f>AVERAGE(AV98:AV99)</f>
        <v>78.418896799654306</v>
      </c>
      <c r="AX98" s="3"/>
      <c r="AY98" s="3"/>
      <c r="AZ98" s="47"/>
      <c r="BA98" s="3">
        <v>41.468255056249177</v>
      </c>
      <c r="BB98" s="213">
        <f>AVERAGE(BA98:BA99)</f>
        <v>41.502622379485416</v>
      </c>
      <c r="BC98" s="3"/>
      <c r="BD98" s="3"/>
      <c r="BE98" s="47"/>
      <c r="BF98" s="55" t="s">
        <v>23</v>
      </c>
      <c r="BG98" s="214" t="s">
        <v>23</v>
      </c>
      <c r="BH98" s="3"/>
      <c r="BI98" s="3"/>
      <c r="BJ98" s="53"/>
    </row>
    <row r="99" spans="1:62">
      <c r="A99" s="95" t="s">
        <v>87</v>
      </c>
      <c r="B99" s="46">
        <v>0.96428276040081762</v>
      </c>
      <c r="C99" s="210"/>
      <c r="D99" s="3"/>
      <c r="E99" s="3"/>
      <c r="F99" s="47"/>
      <c r="G99" s="48" t="s">
        <v>23</v>
      </c>
      <c r="H99" s="208"/>
      <c r="I99" s="3"/>
      <c r="J99" s="3"/>
      <c r="K99" s="47"/>
      <c r="L99" s="48" t="s">
        <v>23</v>
      </c>
      <c r="M99" s="208"/>
      <c r="N99" s="38"/>
      <c r="O99" s="38"/>
      <c r="P99" s="49"/>
      <c r="Q99" s="50">
        <v>4.398938232711519E-2</v>
      </c>
      <c r="R99" s="212"/>
      <c r="S99" s="3"/>
      <c r="T99" s="3"/>
      <c r="U99" s="47"/>
      <c r="V99" s="48" t="s">
        <v>23</v>
      </c>
      <c r="W99" s="208"/>
      <c r="X99" s="38"/>
      <c r="Y99" s="38"/>
      <c r="Z99" s="49"/>
      <c r="AA99" s="48" t="s">
        <v>23</v>
      </c>
      <c r="AB99" s="208"/>
      <c r="AC99" s="38"/>
      <c r="AD99" s="38"/>
      <c r="AE99" s="49"/>
      <c r="AF99" s="51">
        <v>0.23164966988194163</v>
      </c>
      <c r="AG99" s="210"/>
      <c r="AH99" s="3"/>
      <c r="AI99" s="3"/>
      <c r="AJ99" s="47"/>
      <c r="AK99" s="52">
        <v>1079.6403473909227</v>
      </c>
      <c r="AL99" s="210"/>
      <c r="AM99" s="3"/>
      <c r="AN99" s="3"/>
      <c r="AO99" s="53"/>
      <c r="AP99" s="3"/>
      <c r="AQ99" s="46">
        <v>68.976602583990982</v>
      </c>
      <c r="AR99" s="210"/>
      <c r="AS99" s="3"/>
      <c r="AT99" s="3"/>
      <c r="AU99" s="47"/>
      <c r="AV99" s="52">
        <v>77.405218806313968</v>
      </c>
      <c r="AW99" s="210"/>
      <c r="AX99" s="3"/>
      <c r="AY99" s="3"/>
      <c r="AZ99" s="47"/>
      <c r="BA99" s="3">
        <v>41.536989702721655</v>
      </c>
      <c r="BB99" s="210"/>
      <c r="BC99" s="3"/>
      <c r="BD99" s="3"/>
      <c r="BE99" s="47"/>
      <c r="BF99" s="55" t="s">
        <v>23</v>
      </c>
      <c r="BG99" s="208"/>
      <c r="BH99" s="3"/>
      <c r="BI99" s="3"/>
      <c r="BJ99" s="53"/>
    </row>
    <row r="100" spans="1:62">
      <c r="A100" s="33" t="s">
        <v>88</v>
      </c>
      <c r="B100" s="96">
        <v>0.83152486672423376</v>
      </c>
      <c r="C100" s="213">
        <f>AVERAGE(B100:B101)</f>
        <v>0.8508700618286722</v>
      </c>
      <c r="D100" s="97">
        <f>AVERAGE(C100:C109)</f>
        <v>0.91217854503795093</v>
      </c>
      <c r="E100" s="98" t="s">
        <v>22</v>
      </c>
      <c r="F100" s="99">
        <f>STDEV(C100:C109)</f>
        <v>0.14409094136494546</v>
      </c>
      <c r="G100" s="117">
        <v>1.9353085334709512</v>
      </c>
      <c r="H100" s="213">
        <f>AVERAGE(G100:G101)</f>
        <v>1.9673720472363065</v>
      </c>
      <c r="I100" s="97">
        <f>AVERAGE(H100:H109)</f>
        <v>2.8034823148223129</v>
      </c>
      <c r="J100" s="98" t="s">
        <v>22</v>
      </c>
      <c r="K100" s="99">
        <f>STDEV(H100:H109)</f>
        <v>0.74847777313508834</v>
      </c>
      <c r="L100" s="100" t="s">
        <v>23</v>
      </c>
      <c r="M100" s="214" t="s">
        <v>23</v>
      </c>
      <c r="N100" s="101"/>
      <c r="O100" s="102" t="s">
        <v>23</v>
      </c>
      <c r="P100" s="103"/>
      <c r="Q100" s="104">
        <v>6.5530329680659791E-2</v>
      </c>
      <c r="R100" s="215">
        <f>AVERAGE(Q100:Q101)</f>
        <v>6.6390186216997715E-2</v>
      </c>
      <c r="S100" s="105">
        <f>AVERAGE(R100:R109)</f>
        <v>6.3177629914962743E-2</v>
      </c>
      <c r="T100" s="106" t="s">
        <v>22</v>
      </c>
      <c r="U100" s="107">
        <f>STDEV(R100:R109)</f>
        <v>1.2132732793298743E-2</v>
      </c>
      <c r="V100" s="100" t="s">
        <v>23</v>
      </c>
      <c r="W100" s="214" t="s">
        <v>23</v>
      </c>
      <c r="X100" s="101"/>
      <c r="Y100" s="102" t="s">
        <v>23</v>
      </c>
      <c r="Z100" s="103"/>
      <c r="AA100" s="100" t="s">
        <v>23</v>
      </c>
      <c r="AB100" s="214" t="s">
        <v>23</v>
      </c>
      <c r="AC100" s="101"/>
      <c r="AD100" s="102" t="s">
        <v>23</v>
      </c>
      <c r="AE100" s="103"/>
      <c r="AF100" s="117">
        <v>0.24203415582403126</v>
      </c>
      <c r="AG100" s="213">
        <f>AVERAGE(AF100:AF101)</f>
        <v>0.2548804452279041</v>
      </c>
      <c r="AH100" s="97">
        <f>AVERAGE(AG100:AG109)</f>
        <v>0.32641316559392902</v>
      </c>
      <c r="AI100" s="98" t="s">
        <v>22</v>
      </c>
      <c r="AJ100" s="99">
        <f>STDEV(AG100:AG109)</f>
        <v>5.5172455066314921E-2</v>
      </c>
      <c r="AK100" s="108">
        <v>1628.0073922718427</v>
      </c>
      <c r="AL100" s="213">
        <f>AVERAGE(AK100:AK101)</f>
        <v>1569.5545525953339</v>
      </c>
      <c r="AM100" s="109">
        <f>AVERAGE(AL100:AL109)</f>
        <v>1293.460845421662</v>
      </c>
      <c r="AN100" s="98" t="s">
        <v>22</v>
      </c>
      <c r="AO100" s="110">
        <f>STDEV(AL100:AL109)</f>
        <v>365.51042782432546</v>
      </c>
      <c r="AP100" s="111"/>
      <c r="AQ100" s="96">
        <v>56.956460690184812</v>
      </c>
      <c r="AR100" s="213">
        <f>AVERAGE(AQ100:AQ101)</f>
        <v>57.332108619759481</v>
      </c>
      <c r="AS100" s="109">
        <f>AVERAGE(AR100:AR109)</f>
        <v>67.073562336861954</v>
      </c>
      <c r="AT100" s="98" t="s">
        <v>22</v>
      </c>
      <c r="AU100" s="112">
        <f>STDEV(AR100:AR109)</f>
        <v>7.7858450849559322</v>
      </c>
      <c r="AV100" s="100" t="s">
        <v>23</v>
      </c>
      <c r="AW100" s="214" t="s">
        <v>23</v>
      </c>
      <c r="AX100" s="109">
        <f>AVERAGE(AW100:AW109)</f>
        <v>183.61236610106312</v>
      </c>
      <c r="AY100" s="98" t="s">
        <v>22</v>
      </c>
      <c r="AZ100" s="99">
        <f>STDEV(AW100:AW109)</f>
        <v>16.079180324394144</v>
      </c>
      <c r="BA100" s="111">
        <v>43.040416248891184</v>
      </c>
      <c r="BB100" s="213">
        <f>AVERAGE(BA100:BA101)</f>
        <v>39.757775986141397</v>
      </c>
      <c r="BC100" s="109">
        <f>AVERAGE(BB100:BB109)</f>
        <v>51.684108119519273</v>
      </c>
      <c r="BD100" s="98" t="s">
        <v>22</v>
      </c>
      <c r="BE100" s="112">
        <f>STDEV(BB100:BB109)</f>
        <v>10.702975837420627</v>
      </c>
      <c r="BF100" s="130" t="s">
        <v>23</v>
      </c>
      <c r="BG100" s="214" t="s">
        <v>23</v>
      </c>
      <c r="BH100" s="109"/>
      <c r="BI100" s="102" t="s">
        <v>23</v>
      </c>
      <c r="BJ100" s="110"/>
    </row>
    <row r="101" spans="1:62">
      <c r="A101" s="33" t="s">
        <v>88</v>
      </c>
      <c r="B101" s="34">
        <v>0.87021525693311064</v>
      </c>
      <c r="C101" s="210"/>
      <c r="D101" s="3"/>
      <c r="E101" s="35" t="s">
        <v>42</v>
      </c>
      <c r="F101" s="36">
        <f>F100/D100</f>
        <v>0.15796352824649104</v>
      </c>
      <c r="G101" s="54">
        <v>1.9994355610016616</v>
      </c>
      <c r="H101" s="210"/>
      <c r="I101" s="3"/>
      <c r="J101" s="35" t="s">
        <v>42</v>
      </c>
      <c r="K101" s="36">
        <f>K100/I100</f>
        <v>0.26698144988388395</v>
      </c>
      <c r="L101" s="37" t="s">
        <v>23</v>
      </c>
      <c r="M101" s="208"/>
      <c r="N101" s="38"/>
      <c r="O101" s="39"/>
      <c r="P101" s="40"/>
      <c r="Q101" s="41">
        <v>6.725004275333564E-2</v>
      </c>
      <c r="R101" s="212"/>
      <c r="S101" s="3"/>
      <c r="T101" s="35" t="s">
        <v>42</v>
      </c>
      <c r="U101" s="36">
        <f>U100/S100</f>
        <v>0.19204159462185322</v>
      </c>
      <c r="V101" s="37" t="s">
        <v>23</v>
      </c>
      <c r="W101" s="208"/>
      <c r="X101" s="38"/>
      <c r="Y101" s="39"/>
      <c r="Z101" s="40"/>
      <c r="AA101" s="37" t="s">
        <v>23</v>
      </c>
      <c r="AB101" s="208"/>
      <c r="AC101" s="38"/>
      <c r="AD101" s="39"/>
      <c r="AE101" s="40"/>
      <c r="AF101" s="54">
        <v>0.26772673463177693</v>
      </c>
      <c r="AG101" s="210"/>
      <c r="AH101" s="3"/>
      <c r="AI101" s="35" t="s">
        <v>42</v>
      </c>
      <c r="AJ101" s="36">
        <f>AJ100/AH100</f>
        <v>0.1690264391325185</v>
      </c>
      <c r="AK101" s="42">
        <v>1511.1017129188251</v>
      </c>
      <c r="AL101" s="210"/>
      <c r="AM101" s="3"/>
      <c r="AN101" s="35" t="s">
        <v>42</v>
      </c>
      <c r="AO101" s="43">
        <f>AO100/AM100</f>
        <v>0.2825832951326569</v>
      </c>
      <c r="AP101" s="3"/>
      <c r="AQ101" s="34">
        <v>57.707756549334157</v>
      </c>
      <c r="AR101" s="210"/>
      <c r="AS101" s="3"/>
      <c r="AT101" s="35" t="s">
        <v>42</v>
      </c>
      <c r="AU101" s="36">
        <f>AU100/AS100</f>
        <v>0.11607919445001695</v>
      </c>
      <c r="AV101" s="37" t="s">
        <v>23</v>
      </c>
      <c r="AW101" s="208"/>
      <c r="AX101" s="3"/>
      <c r="AY101" s="35" t="s">
        <v>42</v>
      </c>
      <c r="AZ101" s="36">
        <f>AZ100/AX100</f>
        <v>8.7571336647031234E-2</v>
      </c>
      <c r="BA101" s="44">
        <v>36.47513572339161</v>
      </c>
      <c r="BB101" s="210"/>
      <c r="BC101" s="3"/>
      <c r="BD101" s="35" t="s">
        <v>42</v>
      </c>
      <c r="BE101" s="36">
        <f>BE100/BC100</f>
        <v>0.20708446419680965</v>
      </c>
      <c r="BF101" s="73" t="s">
        <v>23</v>
      </c>
      <c r="BG101" s="208"/>
      <c r="BH101" s="3"/>
      <c r="BI101" s="39"/>
      <c r="BJ101" s="43"/>
    </row>
    <row r="102" spans="1:62">
      <c r="A102" s="33" t="s">
        <v>89</v>
      </c>
      <c r="B102" s="46">
        <v>0.87326405682389141</v>
      </c>
      <c r="C102" s="213">
        <f>AVERAGE(B102:B103)</f>
        <v>0.77969675937890093</v>
      </c>
      <c r="D102" s="3"/>
      <c r="E102" s="3"/>
      <c r="F102" s="47"/>
      <c r="G102" s="51">
        <v>3.3438181613430906</v>
      </c>
      <c r="H102" s="213">
        <f>AVERAGE(G102:G103)</f>
        <v>3.4110333382942288</v>
      </c>
      <c r="I102" s="3"/>
      <c r="J102" s="3"/>
      <c r="K102" s="47"/>
      <c r="L102" s="48" t="s">
        <v>23</v>
      </c>
      <c r="M102" s="214" t="s">
        <v>23</v>
      </c>
      <c r="N102" s="38"/>
      <c r="O102" s="38"/>
      <c r="P102" s="49"/>
      <c r="Q102" s="50">
        <v>6.0771413341382467E-2</v>
      </c>
      <c r="R102" s="215">
        <f>AVERAGE(Q102:Q103)</f>
        <v>6.1867935447821737E-2</v>
      </c>
      <c r="S102" s="3"/>
      <c r="T102" s="3"/>
      <c r="U102" s="47"/>
      <c r="V102" s="48" t="s">
        <v>23</v>
      </c>
      <c r="W102" s="214" t="s">
        <v>23</v>
      </c>
      <c r="X102" s="38"/>
      <c r="Y102" s="38"/>
      <c r="Z102" s="49"/>
      <c r="AA102" s="48" t="s">
        <v>23</v>
      </c>
      <c r="AB102" s="214" t="s">
        <v>23</v>
      </c>
      <c r="AC102" s="38"/>
      <c r="AD102" s="38"/>
      <c r="AE102" s="49"/>
      <c r="AF102" s="51">
        <v>0.31395299087376993</v>
      </c>
      <c r="AG102" s="213">
        <f>AVERAGE(AF102:AF103)</f>
        <v>0.29142872544591492</v>
      </c>
      <c r="AH102" s="3"/>
      <c r="AI102" s="3"/>
      <c r="AJ102" s="47"/>
      <c r="AK102" s="52">
        <v>1633.1496713979075</v>
      </c>
      <c r="AL102" s="213">
        <f>AVERAGE(AK102:AK103)</f>
        <v>1709.5862920122281</v>
      </c>
      <c r="AM102" s="3"/>
      <c r="AN102" s="3"/>
      <c r="AO102" s="53"/>
      <c r="AP102" s="3"/>
      <c r="AQ102" s="46">
        <v>63.713931873141078</v>
      </c>
      <c r="AR102" s="213">
        <f>AVERAGE(AQ102:AQ103)</f>
        <v>64.241251542479674</v>
      </c>
      <c r="AS102" s="3"/>
      <c r="AT102" s="3"/>
      <c r="AU102" s="47"/>
      <c r="AV102" s="48" t="s">
        <v>23</v>
      </c>
      <c r="AW102" s="214" t="s">
        <v>23</v>
      </c>
      <c r="AX102" s="3"/>
      <c r="AY102" s="3"/>
      <c r="AZ102" s="47"/>
      <c r="BA102" s="3">
        <v>54.504948304809687</v>
      </c>
      <c r="BB102" s="213">
        <f>AVERAGE(BA102:BA103)</f>
        <v>54.840916554031153</v>
      </c>
      <c r="BC102" s="3"/>
      <c r="BD102" s="3"/>
      <c r="BE102" s="47"/>
      <c r="BF102" s="55" t="s">
        <v>23</v>
      </c>
      <c r="BG102" s="214" t="s">
        <v>23</v>
      </c>
      <c r="BH102" s="3"/>
      <c r="BI102" s="38"/>
      <c r="BJ102" s="53"/>
    </row>
    <row r="103" spans="1:62">
      <c r="A103" s="33" t="s">
        <v>89</v>
      </c>
      <c r="B103" s="34">
        <v>0.68612946193391045</v>
      </c>
      <c r="C103" s="210"/>
      <c r="D103" s="3"/>
      <c r="E103" s="3"/>
      <c r="F103" s="47"/>
      <c r="G103" s="54">
        <v>3.4782485152453666</v>
      </c>
      <c r="H103" s="210"/>
      <c r="I103" s="3"/>
      <c r="J103" s="3"/>
      <c r="K103" s="47"/>
      <c r="L103" s="37" t="s">
        <v>23</v>
      </c>
      <c r="M103" s="208"/>
      <c r="N103" s="38"/>
      <c r="O103" s="38"/>
      <c r="P103" s="49"/>
      <c r="Q103" s="41">
        <v>6.2964457554261E-2</v>
      </c>
      <c r="R103" s="212"/>
      <c r="S103" s="3"/>
      <c r="T103" s="3"/>
      <c r="U103" s="47"/>
      <c r="V103" s="37" t="s">
        <v>23</v>
      </c>
      <c r="W103" s="208"/>
      <c r="X103" s="38"/>
      <c r="Y103" s="38"/>
      <c r="Z103" s="49"/>
      <c r="AA103" s="37" t="s">
        <v>23</v>
      </c>
      <c r="AB103" s="208"/>
      <c r="AC103" s="38"/>
      <c r="AD103" s="38"/>
      <c r="AE103" s="49"/>
      <c r="AF103" s="54">
        <v>0.26890446001805984</v>
      </c>
      <c r="AG103" s="210"/>
      <c r="AH103" s="3"/>
      <c r="AI103" s="3"/>
      <c r="AJ103" s="47"/>
      <c r="AK103" s="42">
        <v>1786.0229126265485</v>
      </c>
      <c r="AL103" s="210"/>
      <c r="AM103" s="3"/>
      <c r="AN103" s="3"/>
      <c r="AO103" s="53"/>
      <c r="AP103" s="3"/>
      <c r="AQ103" s="34">
        <v>64.768571211818269</v>
      </c>
      <c r="AR103" s="210"/>
      <c r="AS103" s="3"/>
      <c r="AT103" s="3"/>
      <c r="AU103" s="47"/>
      <c r="AV103" s="37" t="s">
        <v>23</v>
      </c>
      <c r="AW103" s="208"/>
      <c r="AX103" s="3"/>
      <c r="AY103" s="3"/>
      <c r="AZ103" s="47"/>
      <c r="BA103" s="44">
        <v>55.176884803252626</v>
      </c>
      <c r="BB103" s="210"/>
      <c r="BC103" s="3"/>
      <c r="BD103" s="3"/>
      <c r="BE103" s="47"/>
      <c r="BF103" s="73" t="s">
        <v>23</v>
      </c>
      <c r="BG103" s="208"/>
      <c r="BH103" s="3"/>
      <c r="BI103" s="38"/>
      <c r="BJ103" s="53"/>
    </row>
    <row r="104" spans="1:62">
      <c r="A104" s="33" t="s">
        <v>90</v>
      </c>
      <c r="B104" s="46">
        <v>0.90103051798664391</v>
      </c>
      <c r="C104" s="213">
        <f>AVERAGE(B104:B105)</f>
        <v>0.79583881359219366</v>
      </c>
      <c r="D104" s="3"/>
      <c r="E104" s="3"/>
      <c r="F104" s="47"/>
      <c r="G104" s="51">
        <v>3.0804397068225926</v>
      </c>
      <c r="H104" s="213">
        <f>AVERAGE(G104:G105)</f>
        <v>3.0320415589364034</v>
      </c>
      <c r="I104" s="3"/>
      <c r="J104" s="3"/>
      <c r="K104" s="47"/>
      <c r="L104" s="48" t="s">
        <v>23</v>
      </c>
      <c r="M104" s="214" t="s">
        <v>23</v>
      </c>
      <c r="N104" s="38"/>
      <c r="O104" s="38"/>
      <c r="P104" s="49"/>
      <c r="Q104" s="50">
        <v>6.2594613984884445E-2</v>
      </c>
      <c r="R104" s="215">
        <f>AVERAGE(Q104:Q105)</f>
        <v>6.0600707045228019E-2</v>
      </c>
      <c r="S104" s="3"/>
      <c r="T104" s="3"/>
      <c r="U104" s="47"/>
      <c r="V104" s="48" t="s">
        <v>23</v>
      </c>
      <c r="W104" s="214" t="s">
        <v>23</v>
      </c>
      <c r="X104" s="38"/>
      <c r="Y104" s="38"/>
      <c r="Z104" s="49"/>
      <c r="AA104" s="48" t="s">
        <v>23</v>
      </c>
      <c r="AB104" s="214" t="s">
        <v>23</v>
      </c>
      <c r="AC104" s="38"/>
      <c r="AD104" s="38"/>
      <c r="AE104" s="49"/>
      <c r="AF104" s="51">
        <v>0.30661775840170385</v>
      </c>
      <c r="AG104" s="213">
        <f>AVERAGE(AF104:AF105)</f>
        <v>0.33237808487256976</v>
      </c>
      <c r="AH104" s="3"/>
      <c r="AI104" s="3"/>
      <c r="AJ104" s="47"/>
      <c r="AK104" s="52">
        <v>855.4768917190197</v>
      </c>
      <c r="AL104" s="213">
        <f>AVERAGE(AK104:AK105)</f>
        <v>888.00152778161805</v>
      </c>
      <c r="AM104" s="3"/>
      <c r="AN104" s="3"/>
      <c r="AO104" s="53"/>
      <c r="AP104" s="3"/>
      <c r="AQ104" s="46">
        <v>66.569657299420385</v>
      </c>
      <c r="AR104" s="213">
        <f>AVERAGE(AQ104:AQ105)</f>
        <v>63.799828453673527</v>
      </c>
      <c r="AS104" s="3"/>
      <c r="AT104" s="3"/>
      <c r="AU104" s="47"/>
      <c r="AV104" s="48" t="s">
        <v>23</v>
      </c>
      <c r="AW104" s="214" t="s">
        <v>23</v>
      </c>
      <c r="AX104" s="3"/>
      <c r="AY104" s="3"/>
      <c r="AZ104" s="47"/>
      <c r="BA104" s="3">
        <v>59.669418683688235</v>
      </c>
      <c r="BB104" s="213">
        <f>AVERAGE(BA104:BA105)</f>
        <v>60.453631818385276</v>
      </c>
      <c r="BC104" s="3"/>
      <c r="BD104" s="3"/>
      <c r="BE104" s="47"/>
      <c r="BF104" s="55" t="s">
        <v>23</v>
      </c>
      <c r="BG104" s="214" t="s">
        <v>23</v>
      </c>
      <c r="BH104" s="3"/>
      <c r="BI104" s="38"/>
      <c r="BJ104" s="53"/>
    </row>
    <row r="105" spans="1:62">
      <c r="A105" s="33" t="s">
        <v>90</v>
      </c>
      <c r="B105" s="34">
        <v>0.69064710919774353</v>
      </c>
      <c r="C105" s="210"/>
      <c r="D105" s="3"/>
      <c r="E105" s="3"/>
      <c r="F105" s="47"/>
      <c r="G105" s="54">
        <v>2.9836434110502141</v>
      </c>
      <c r="H105" s="210"/>
      <c r="I105" s="3"/>
      <c r="J105" s="3"/>
      <c r="K105" s="47"/>
      <c r="L105" s="37" t="s">
        <v>23</v>
      </c>
      <c r="M105" s="208"/>
      <c r="N105" s="38"/>
      <c r="O105" s="38"/>
      <c r="P105" s="49"/>
      <c r="Q105" s="41">
        <v>5.8606800105571594E-2</v>
      </c>
      <c r="R105" s="212"/>
      <c r="S105" s="3"/>
      <c r="T105" s="3"/>
      <c r="U105" s="47"/>
      <c r="V105" s="37" t="s">
        <v>23</v>
      </c>
      <c r="W105" s="208"/>
      <c r="X105" s="38"/>
      <c r="Y105" s="38"/>
      <c r="Z105" s="49"/>
      <c r="AA105" s="37" t="s">
        <v>23</v>
      </c>
      <c r="AB105" s="208"/>
      <c r="AC105" s="38"/>
      <c r="AD105" s="38"/>
      <c r="AE105" s="49"/>
      <c r="AF105" s="54">
        <v>0.35813841134343566</v>
      </c>
      <c r="AG105" s="210"/>
      <c r="AH105" s="3"/>
      <c r="AI105" s="3"/>
      <c r="AJ105" s="47"/>
      <c r="AK105" s="42">
        <v>920.52616384421628</v>
      </c>
      <c r="AL105" s="210"/>
      <c r="AM105" s="3"/>
      <c r="AN105" s="3"/>
      <c r="AO105" s="53"/>
      <c r="AP105" s="3"/>
      <c r="AQ105" s="34">
        <v>61.029999607926669</v>
      </c>
      <c r="AR105" s="210"/>
      <c r="AS105" s="3"/>
      <c r="AT105" s="3"/>
      <c r="AU105" s="47"/>
      <c r="AV105" s="37" t="s">
        <v>23</v>
      </c>
      <c r="AW105" s="208"/>
      <c r="AX105" s="3"/>
      <c r="AY105" s="3"/>
      <c r="AZ105" s="47"/>
      <c r="BA105" s="44">
        <v>61.237844953082316</v>
      </c>
      <c r="BB105" s="210"/>
      <c r="BC105" s="3"/>
      <c r="BD105" s="3"/>
      <c r="BE105" s="47"/>
      <c r="BF105" s="73" t="s">
        <v>23</v>
      </c>
      <c r="BG105" s="208"/>
      <c r="BH105" s="3"/>
      <c r="BI105" s="38"/>
      <c r="BJ105" s="53"/>
    </row>
    <row r="106" spans="1:62">
      <c r="A106" s="33" t="s">
        <v>91</v>
      </c>
      <c r="B106" s="46">
        <v>1.084229983704535</v>
      </c>
      <c r="C106" s="213">
        <f>AVERAGE(B106:B107)</f>
        <v>1.0597135309641765</v>
      </c>
      <c r="D106" s="3"/>
      <c r="E106" s="3"/>
      <c r="F106" s="47"/>
      <c r="G106" s="48" t="s">
        <v>23</v>
      </c>
      <c r="H106" s="214" t="s">
        <v>23</v>
      </c>
      <c r="I106" s="3"/>
      <c r="J106" s="3"/>
      <c r="K106" s="47"/>
      <c r="L106" s="48" t="s">
        <v>23</v>
      </c>
      <c r="M106" s="214" t="s">
        <v>23</v>
      </c>
      <c r="N106" s="38"/>
      <c r="O106" s="38"/>
      <c r="P106" s="49"/>
      <c r="Q106" s="50">
        <v>4.0914214509829357E-2</v>
      </c>
      <c r="R106" s="215">
        <f>AVERAGE(Q106:Q107)</f>
        <v>4.6634060740318867E-2</v>
      </c>
      <c r="S106" s="3"/>
      <c r="T106" s="3"/>
      <c r="U106" s="47"/>
      <c r="V106" s="48" t="s">
        <v>23</v>
      </c>
      <c r="W106" s="214" t="s">
        <v>23</v>
      </c>
      <c r="X106" s="38"/>
      <c r="Y106" s="38"/>
      <c r="Z106" s="49"/>
      <c r="AA106" s="48" t="s">
        <v>23</v>
      </c>
      <c r="AB106" s="214" t="s">
        <v>23</v>
      </c>
      <c r="AC106" s="38"/>
      <c r="AD106" s="38"/>
      <c r="AE106" s="49"/>
      <c r="AF106" s="51">
        <v>0.31442657667647317</v>
      </c>
      <c r="AG106" s="213">
        <f>AVERAGE(AF106:AF107)</f>
        <v>0.35739937711369973</v>
      </c>
      <c r="AH106" s="3"/>
      <c r="AI106" s="3"/>
      <c r="AJ106" s="47"/>
      <c r="AK106" s="52">
        <v>1201.4225460738644</v>
      </c>
      <c r="AL106" s="213">
        <f>AVERAGE(AK106:AK107)</f>
        <v>1349.4430462338246</v>
      </c>
      <c r="AM106" s="3"/>
      <c r="AN106" s="3"/>
      <c r="AO106" s="53"/>
      <c r="AP106" s="3"/>
      <c r="AQ106" s="46">
        <v>71.311667651980585</v>
      </c>
      <c r="AR106" s="213">
        <f>AVERAGE(AQ106:AQ107)</f>
        <v>73.71850475309725</v>
      </c>
      <c r="AS106" s="3"/>
      <c r="AT106" s="3"/>
      <c r="AU106" s="47"/>
      <c r="AV106" s="48" t="s">
        <v>23</v>
      </c>
      <c r="AW106" s="213">
        <f>AVERAGE(AV106:AV107)</f>
        <v>172.24266865776269</v>
      </c>
      <c r="AX106" s="3"/>
      <c r="AY106" s="3"/>
      <c r="AZ106" s="47"/>
      <c r="BA106" s="55" t="s">
        <v>23</v>
      </c>
      <c r="BB106" s="214" t="s">
        <v>23</v>
      </c>
      <c r="BC106" s="3"/>
      <c r="BD106" s="3"/>
      <c r="BE106" s="47"/>
      <c r="BF106" s="55" t="s">
        <v>23</v>
      </c>
      <c r="BG106" s="214" t="s">
        <v>23</v>
      </c>
      <c r="BH106" s="3"/>
      <c r="BI106" s="38"/>
      <c r="BJ106" s="53"/>
    </row>
    <row r="107" spans="1:62">
      <c r="A107" s="33" t="s">
        <v>91</v>
      </c>
      <c r="B107" s="34">
        <v>1.035197078223818</v>
      </c>
      <c r="C107" s="210"/>
      <c r="D107" s="3"/>
      <c r="E107" s="3"/>
      <c r="F107" s="47"/>
      <c r="G107" s="37" t="s">
        <v>23</v>
      </c>
      <c r="H107" s="208"/>
      <c r="I107" s="3"/>
      <c r="J107" s="3"/>
      <c r="K107" s="47"/>
      <c r="L107" s="37" t="s">
        <v>23</v>
      </c>
      <c r="M107" s="208"/>
      <c r="N107" s="38"/>
      <c r="O107" s="38"/>
      <c r="P107" s="49"/>
      <c r="Q107" s="41">
        <v>5.2353906970808384E-2</v>
      </c>
      <c r="R107" s="212"/>
      <c r="S107" s="3"/>
      <c r="T107" s="3"/>
      <c r="U107" s="47"/>
      <c r="V107" s="37" t="s">
        <v>23</v>
      </c>
      <c r="W107" s="208"/>
      <c r="X107" s="38"/>
      <c r="Y107" s="38"/>
      <c r="Z107" s="49"/>
      <c r="AA107" s="37" t="s">
        <v>23</v>
      </c>
      <c r="AB107" s="208"/>
      <c r="AC107" s="38"/>
      <c r="AD107" s="38"/>
      <c r="AE107" s="49"/>
      <c r="AF107" s="54">
        <v>0.40037217755092624</v>
      </c>
      <c r="AG107" s="210"/>
      <c r="AH107" s="3"/>
      <c r="AI107" s="3"/>
      <c r="AJ107" s="47"/>
      <c r="AK107" s="42">
        <v>1497.463546393785</v>
      </c>
      <c r="AL107" s="210"/>
      <c r="AM107" s="3"/>
      <c r="AN107" s="3"/>
      <c r="AO107" s="53"/>
      <c r="AP107" s="3"/>
      <c r="AQ107" s="34">
        <v>76.125341854213914</v>
      </c>
      <c r="AR107" s="210"/>
      <c r="AS107" s="3"/>
      <c r="AT107" s="3"/>
      <c r="AU107" s="47"/>
      <c r="AV107" s="42">
        <v>172.24266865776269</v>
      </c>
      <c r="AW107" s="210"/>
      <c r="AX107" s="3"/>
      <c r="AY107" s="3"/>
      <c r="AZ107" s="47"/>
      <c r="BA107" s="73" t="s">
        <v>23</v>
      </c>
      <c r="BB107" s="208"/>
      <c r="BC107" s="3"/>
      <c r="BD107" s="3"/>
      <c r="BE107" s="47"/>
      <c r="BF107" s="73" t="s">
        <v>23</v>
      </c>
      <c r="BG107" s="208"/>
      <c r="BH107" s="3"/>
      <c r="BI107" s="38"/>
      <c r="BJ107" s="53"/>
    </row>
    <row r="108" spans="1:62">
      <c r="A108" s="33" t="s">
        <v>92</v>
      </c>
      <c r="B108" s="46">
        <v>1.0353444417255315</v>
      </c>
      <c r="C108" s="213">
        <f>AVERAGE(B108:B109)</f>
        <v>1.0747735594258119</v>
      </c>
      <c r="D108" s="3"/>
      <c r="E108" s="3"/>
      <c r="F108" s="47"/>
      <c r="G108" s="48" t="s">
        <v>23</v>
      </c>
      <c r="H108" s="214" t="s">
        <v>23</v>
      </c>
      <c r="I108" s="3"/>
      <c r="J108" s="3"/>
      <c r="K108" s="47"/>
      <c r="L108" s="48" t="s">
        <v>23</v>
      </c>
      <c r="M108" s="214" t="s">
        <v>23</v>
      </c>
      <c r="N108" s="38"/>
      <c r="O108" s="38"/>
      <c r="P108" s="49"/>
      <c r="Q108" s="50">
        <v>7.2297503524157952E-2</v>
      </c>
      <c r="R108" s="215">
        <f>AVERAGE(Q108:Q109)</f>
        <v>8.0395260124447365E-2</v>
      </c>
      <c r="S108" s="3"/>
      <c r="T108" s="3"/>
      <c r="U108" s="47"/>
      <c r="V108" s="48" t="s">
        <v>23</v>
      </c>
      <c r="W108" s="214" t="s">
        <v>23</v>
      </c>
      <c r="X108" s="38"/>
      <c r="Y108" s="38"/>
      <c r="Z108" s="49"/>
      <c r="AA108" s="48" t="s">
        <v>23</v>
      </c>
      <c r="AB108" s="214" t="s">
        <v>23</v>
      </c>
      <c r="AC108" s="38"/>
      <c r="AD108" s="38"/>
      <c r="AE108" s="49"/>
      <c r="AF108" s="51">
        <v>0.3340650465219186</v>
      </c>
      <c r="AG108" s="213">
        <f>AVERAGE(AF108:AF109)</f>
        <v>0.39597919530955666</v>
      </c>
      <c r="AH108" s="3"/>
      <c r="AI108" s="3"/>
      <c r="AJ108" s="47"/>
      <c r="AK108" s="52">
        <v>906.29123813596698</v>
      </c>
      <c r="AL108" s="213">
        <f>AVERAGE(AK108:AK109)</f>
        <v>950.71880848530554</v>
      </c>
      <c r="AM108" s="3"/>
      <c r="AN108" s="3"/>
      <c r="AO108" s="53"/>
      <c r="AP108" s="3"/>
      <c r="AQ108" s="46">
        <v>78.687976135504954</v>
      </c>
      <c r="AR108" s="213">
        <f>AVERAGE(AQ108:AQ109)</f>
        <v>76.276118315299826</v>
      </c>
      <c r="AS108" s="3"/>
      <c r="AT108" s="3"/>
      <c r="AU108" s="47"/>
      <c r="AV108" s="52">
        <v>194.78001968322502</v>
      </c>
      <c r="AW108" s="213">
        <f>AVERAGE(AV108:AV109)</f>
        <v>194.98206354436351</v>
      </c>
      <c r="AX108" s="3"/>
      <c r="AY108" s="3"/>
      <c r="AZ108" s="47"/>
      <c r="BA108" s="55" t="s">
        <v>23</v>
      </c>
      <c r="BB108" s="214" t="s">
        <v>23</v>
      </c>
      <c r="BC108" s="3"/>
      <c r="BD108" s="3"/>
      <c r="BE108" s="47"/>
      <c r="BF108" s="55" t="s">
        <v>23</v>
      </c>
      <c r="BG108" s="214" t="s">
        <v>23</v>
      </c>
      <c r="BH108" s="3"/>
      <c r="BI108" s="38"/>
      <c r="BJ108" s="53"/>
    </row>
    <row r="109" spans="1:62" ht="17" thickBot="1">
      <c r="A109" s="82" t="s">
        <v>92</v>
      </c>
      <c r="B109" s="83">
        <v>1.114202677126092</v>
      </c>
      <c r="C109" s="219"/>
      <c r="D109" s="84"/>
      <c r="E109" s="84"/>
      <c r="F109" s="85"/>
      <c r="G109" s="86" t="s">
        <v>23</v>
      </c>
      <c r="H109" s="220"/>
      <c r="I109" s="84"/>
      <c r="J109" s="84"/>
      <c r="K109" s="85"/>
      <c r="L109" s="86" t="s">
        <v>23</v>
      </c>
      <c r="M109" s="220"/>
      <c r="N109" s="87"/>
      <c r="O109" s="87"/>
      <c r="P109" s="88"/>
      <c r="Q109" s="113">
        <v>8.8493016724736778E-2</v>
      </c>
      <c r="R109" s="223"/>
      <c r="S109" s="84"/>
      <c r="T109" s="84"/>
      <c r="U109" s="85"/>
      <c r="V109" s="86" t="s">
        <v>23</v>
      </c>
      <c r="W109" s="220"/>
      <c r="X109" s="87"/>
      <c r="Y109" s="87"/>
      <c r="Z109" s="88"/>
      <c r="AA109" s="86" t="s">
        <v>23</v>
      </c>
      <c r="AB109" s="220"/>
      <c r="AC109" s="87"/>
      <c r="AD109" s="87"/>
      <c r="AE109" s="88"/>
      <c r="AF109" s="90">
        <v>0.45789334409719473</v>
      </c>
      <c r="AG109" s="219"/>
      <c r="AH109" s="84"/>
      <c r="AI109" s="84"/>
      <c r="AJ109" s="85"/>
      <c r="AK109" s="89">
        <v>995.14637883464411</v>
      </c>
      <c r="AL109" s="219"/>
      <c r="AM109" s="84"/>
      <c r="AN109" s="84"/>
      <c r="AO109" s="91"/>
      <c r="AP109" s="3"/>
      <c r="AQ109" s="83">
        <v>73.864260495094697</v>
      </c>
      <c r="AR109" s="219"/>
      <c r="AS109" s="84"/>
      <c r="AT109" s="84"/>
      <c r="AU109" s="85"/>
      <c r="AV109" s="89">
        <v>195.184107405502</v>
      </c>
      <c r="AW109" s="219"/>
      <c r="AX109" s="84"/>
      <c r="AY109" s="84"/>
      <c r="AZ109" s="85"/>
      <c r="BA109" s="92" t="s">
        <v>23</v>
      </c>
      <c r="BB109" s="220"/>
      <c r="BC109" s="84"/>
      <c r="BD109" s="84"/>
      <c r="BE109" s="85"/>
      <c r="BF109" s="92" t="s">
        <v>23</v>
      </c>
      <c r="BG109" s="220"/>
      <c r="BH109" s="84"/>
      <c r="BI109" s="87"/>
      <c r="BJ109" s="91"/>
    </row>
    <row r="110" spans="1:62" ht="17" thickTop="1">
      <c r="A110" s="45" t="s">
        <v>93</v>
      </c>
      <c r="B110" s="46">
        <v>0.70324941452499767</v>
      </c>
      <c r="C110" s="222">
        <f>AVERAGE(B110:B111)</f>
        <v>0.72285653014681017</v>
      </c>
      <c r="D110" s="69">
        <f>AVERAGE(C110:C119)</f>
        <v>0.68398368657934461</v>
      </c>
      <c r="E110" s="70" t="s">
        <v>22</v>
      </c>
      <c r="F110" s="71">
        <f>STDEV(C110:C119)</f>
        <v>0.18206375333070302</v>
      </c>
      <c r="G110" s="51">
        <v>2.4317554478310912</v>
      </c>
      <c r="H110" s="222">
        <f>AVERAGE(G110:G111)</f>
        <v>2.4922624110045879</v>
      </c>
      <c r="I110" s="69">
        <f>AVERAGE(H110:H119)</f>
        <v>2.375957283591013</v>
      </c>
      <c r="J110" s="70" t="s">
        <v>22</v>
      </c>
      <c r="K110" s="71">
        <f>STDEV(H110:H119)</f>
        <v>0.12330036154131578</v>
      </c>
      <c r="L110" s="48" t="s">
        <v>23</v>
      </c>
      <c r="M110" s="221" t="s">
        <v>23</v>
      </c>
      <c r="N110" s="74"/>
      <c r="O110" s="38" t="s">
        <v>23</v>
      </c>
      <c r="P110" s="75"/>
      <c r="Q110" s="50">
        <v>2.2306717364259199E-2</v>
      </c>
      <c r="R110" s="224">
        <f>AVERAGE(Q110:Q111)</f>
        <v>2.2511735564729213E-2</v>
      </c>
      <c r="S110" s="114">
        <f>AVERAGE(R110:R119)</f>
        <v>2.6073128408808106E-2</v>
      </c>
      <c r="T110" s="115" t="s">
        <v>22</v>
      </c>
      <c r="U110" s="116">
        <f>STDEV(R110:R119)</f>
        <v>7.17454286289935E-3</v>
      </c>
      <c r="V110" s="48" t="s">
        <v>23</v>
      </c>
      <c r="W110" s="221" t="s">
        <v>23</v>
      </c>
      <c r="X110" s="74"/>
      <c r="Y110" s="38" t="s">
        <v>23</v>
      </c>
      <c r="Z110" s="75"/>
      <c r="AA110" s="48" t="s">
        <v>23</v>
      </c>
      <c r="AB110" s="221" t="s">
        <v>23</v>
      </c>
      <c r="AC110" s="74"/>
      <c r="AD110" s="38" t="s">
        <v>23</v>
      </c>
      <c r="AE110" s="75"/>
      <c r="AF110" s="51">
        <v>0.20688337769978982</v>
      </c>
      <c r="AG110" s="222">
        <f>AVERAGE(AF110:AF111)</f>
        <v>0.22715427184360873</v>
      </c>
      <c r="AH110" s="69">
        <f>AVERAGE(AG110:AG119)</f>
        <v>0.31777543926099078</v>
      </c>
      <c r="AI110" s="70" t="s">
        <v>22</v>
      </c>
      <c r="AJ110" s="71">
        <f>STDEV(AG110:AG119)</f>
        <v>7.549789735221063E-2</v>
      </c>
      <c r="AK110" s="52">
        <v>1885.2101738821254</v>
      </c>
      <c r="AL110" s="222">
        <f>AVERAGE(AK110:AK111)</f>
        <v>1693.9639000616796</v>
      </c>
      <c r="AM110" s="78">
        <f>AVERAGE(AL110:AL119)</f>
        <v>1331.2554138668431</v>
      </c>
      <c r="AN110" s="70" t="s">
        <v>22</v>
      </c>
      <c r="AO110" s="79">
        <f>STDEV(AL110:AL119)</f>
        <v>288.68207065346616</v>
      </c>
      <c r="AP110" s="3"/>
      <c r="AQ110" s="46">
        <v>81.214250861793275</v>
      </c>
      <c r="AR110" s="222">
        <f>AVERAGE(AQ110:AQ111)</f>
        <v>77.265528895927417</v>
      </c>
      <c r="AS110" s="78">
        <f>AVERAGE(AR110:AR119)</f>
        <v>64.857884651168177</v>
      </c>
      <c r="AT110" s="70" t="s">
        <v>22</v>
      </c>
      <c r="AU110" s="80">
        <f>STDEV(AR110:AR119)</f>
        <v>8.1211592966982789</v>
      </c>
      <c r="AV110" s="48" t="s">
        <v>23</v>
      </c>
      <c r="AW110" s="221" t="s">
        <v>23</v>
      </c>
      <c r="AX110" s="78">
        <f>AVERAGE(AW110:AW119)</f>
        <v>153.98327113588863</v>
      </c>
      <c r="AY110" s="70" t="s">
        <v>22</v>
      </c>
      <c r="AZ110" s="71">
        <f>STDEV(AW110:AW119)</f>
        <v>10.829819271250367</v>
      </c>
      <c r="BA110" s="3">
        <v>47.552320670877094</v>
      </c>
      <c r="BB110" s="222">
        <f>AVERAGE(BA110:BA111)</f>
        <v>46.777641988698349</v>
      </c>
      <c r="BC110" s="78">
        <f>AVERAGE(BB110:BB119)</f>
        <v>40.77019189107682</v>
      </c>
      <c r="BD110" s="70" t="s">
        <v>22</v>
      </c>
      <c r="BE110" s="80">
        <f>STDEV(BB110:BB119)</f>
        <v>8.4673123242530384</v>
      </c>
      <c r="BF110" s="55" t="s">
        <v>23</v>
      </c>
      <c r="BG110" s="221" t="s">
        <v>23</v>
      </c>
      <c r="BH110" s="78"/>
      <c r="BI110" s="38" t="s">
        <v>23</v>
      </c>
      <c r="BJ110" s="79"/>
    </row>
    <row r="111" spans="1:62">
      <c r="A111" s="33" t="s">
        <v>93</v>
      </c>
      <c r="B111" s="34">
        <v>0.74246364576862256</v>
      </c>
      <c r="C111" s="210"/>
      <c r="D111" s="3"/>
      <c r="E111" s="35" t="s">
        <v>42</v>
      </c>
      <c r="F111" s="36">
        <f>F110/D110</f>
        <v>0.26618142640392195</v>
      </c>
      <c r="G111" s="54">
        <v>2.5527693741780846</v>
      </c>
      <c r="H111" s="210"/>
      <c r="I111" s="3"/>
      <c r="J111" s="35" t="s">
        <v>42</v>
      </c>
      <c r="K111" s="36">
        <f>K110/I110</f>
        <v>5.1895024541417714E-2</v>
      </c>
      <c r="L111" s="37" t="s">
        <v>23</v>
      </c>
      <c r="M111" s="208"/>
      <c r="N111" s="38"/>
      <c r="O111" s="39"/>
      <c r="P111" s="40"/>
      <c r="Q111" s="41">
        <v>2.271675376519923E-2</v>
      </c>
      <c r="R111" s="212"/>
      <c r="S111" s="3"/>
      <c r="T111" s="35" t="s">
        <v>42</v>
      </c>
      <c r="U111" s="36">
        <f>U110/S110</f>
        <v>0.27517000455057106</v>
      </c>
      <c r="V111" s="37" t="s">
        <v>23</v>
      </c>
      <c r="W111" s="208"/>
      <c r="X111" s="38"/>
      <c r="Y111" s="39"/>
      <c r="Z111" s="40"/>
      <c r="AA111" s="37" t="s">
        <v>23</v>
      </c>
      <c r="AB111" s="208"/>
      <c r="AC111" s="38"/>
      <c r="AD111" s="39"/>
      <c r="AE111" s="40"/>
      <c r="AF111" s="54">
        <v>0.24742516598742764</v>
      </c>
      <c r="AG111" s="210"/>
      <c r="AH111" s="3"/>
      <c r="AI111" s="35" t="s">
        <v>42</v>
      </c>
      <c r="AJ111" s="36">
        <f>AJ110/AH110</f>
        <v>0.23758254422615643</v>
      </c>
      <c r="AK111" s="42">
        <v>1502.7176262412338</v>
      </c>
      <c r="AL111" s="210"/>
      <c r="AM111" s="3"/>
      <c r="AN111" s="35" t="s">
        <v>42</v>
      </c>
      <c r="AO111" s="43">
        <f>AO110/AM110</f>
        <v>0.21684949983785842</v>
      </c>
      <c r="AP111" s="3"/>
      <c r="AQ111" s="34">
        <v>73.316806930061574</v>
      </c>
      <c r="AR111" s="210"/>
      <c r="AS111" s="3"/>
      <c r="AT111" s="35" t="s">
        <v>42</v>
      </c>
      <c r="AU111" s="36">
        <f>AU110/AS110</f>
        <v>0.12521468037968159</v>
      </c>
      <c r="AV111" s="37" t="s">
        <v>23</v>
      </c>
      <c r="AW111" s="208"/>
      <c r="AX111" s="3"/>
      <c r="AY111" s="35" t="s">
        <v>42</v>
      </c>
      <c r="AZ111" s="36">
        <f>AZ110/AX110</f>
        <v>7.0331141762101965E-2</v>
      </c>
      <c r="BA111" s="44">
        <v>46.002963306519611</v>
      </c>
      <c r="BB111" s="210"/>
      <c r="BC111" s="3"/>
      <c r="BD111" s="35" t="s">
        <v>42</v>
      </c>
      <c r="BE111" s="36">
        <f>BE110/BC110</f>
        <v>0.20768389677621898</v>
      </c>
      <c r="BF111" s="73" t="s">
        <v>23</v>
      </c>
      <c r="BG111" s="208"/>
      <c r="BH111" s="3"/>
      <c r="BI111" s="39"/>
      <c r="BJ111" s="43"/>
    </row>
    <row r="112" spans="1:62">
      <c r="A112" s="33" t="s">
        <v>94</v>
      </c>
      <c r="B112" s="46">
        <v>0.5255158723837593</v>
      </c>
      <c r="C112" s="213">
        <f>AVERAGE(B112:B113)</f>
        <v>0.54034164242691896</v>
      </c>
      <c r="D112" s="3"/>
      <c r="E112" s="3"/>
      <c r="F112" s="47"/>
      <c r="G112" s="51">
        <v>2.3383649894422329</v>
      </c>
      <c r="H112" s="213">
        <f>AVERAGE(G112:G113)</f>
        <v>2.2466863877946492</v>
      </c>
      <c r="I112" s="3"/>
      <c r="J112" s="3"/>
      <c r="K112" s="47"/>
      <c r="L112" s="48" t="s">
        <v>23</v>
      </c>
      <c r="M112" s="214" t="s">
        <v>23</v>
      </c>
      <c r="N112" s="38"/>
      <c r="O112" s="38"/>
      <c r="P112" s="49"/>
      <c r="Q112" s="50">
        <v>2.9380527123789933E-2</v>
      </c>
      <c r="R112" s="215">
        <f>AVERAGE(Q112:Q113)</f>
        <v>2.9230387724451242E-2</v>
      </c>
      <c r="S112" s="3"/>
      <c r="T112" s="3"/>
      <c r="U112" s="47"/>
      <c r="V112" s="48" t="s">
        <v>23</v>
      </c>
      <c r="W112" s="214" t="s">
        <v>23</v>
      </c>
      <c r="X112" s="38"/>
      <c r="Y112" s="38"/>
      <c r="Z112" s="49"/>
      <c r="AA112" s="48" t="s">
        <v>23</v>
      </c>
      <c r="AB112" s="214" t="s">
        <v>23</v>
      </c>
      <c r="AC112" s="38"/>
      <c r="AD112" s="38"/>
      <c r="AE112" s="49"/>
      <c r="AF112" s="51">
        <v>0.24399655307191659</v>
      </c>
      <c r="AG112" s="213">
        <f>AVERAGE(AF112:AF113)</f>
        <v>0.25232014549575055</v>
      </c>
      <c r="AH112" s="3"/>
      <c r="AI112" s="3"/>
      <c r="AJ112" s="47"/>
      <c r="AK112" s="52">
        <v>1079.2338763508124</v>
      </c>
      <c r="AL112" s="213">
        <f>AVERAGE(AK112:AK113)</f>
        <v>1010.2848113251514</v>
      </c>
      <c r="AM112" s="3"/>
      <c r="AN112" s="3"/>
      <c r="AO112" s="53"/>
      <c r="AP112" s="3"/>
      <c r="AQ112" s="46">
        <v>53.238755633409411</v>
      </c>
      <c r="AR112" s="213">
        <f>AVERAGE(AQ112:AQ113)</f>
        <v>55.996351397147173</v>
      </c>
      <c r="AS112" s="3"/>
      <c r="AT112" s="3"/>
      <c r="AU112" s="47"/>
      <c r="AV112" s="48" t="s">
        <v>23</v>
      </c>
      <c r="AW112" s="214" t="s">
        <v>23</v>
      </c>
      <c r="AX112" s="3"/>
      <c r="AY112" s="3"/>
      <c r="AZ112" s="47"/>
      <c r="BA112" s="3">
        <v>33.468344255484482</v>
      </c>
      <c r="BB112" s="213">
        <f>AVERAGE(BA112:BA113)</f>
        <v>31.086026326110861</v>
      </c>
      <c r="BC112" s="3"/>
      <c r="BD112" s="3"/>
      <c r="BE112" s="47"/>
      <c r="BF112" s="55" t="s">
        <v>23</v>
      </c>
      <c r="BG112" s="214" t="s">
        <v>23</v>
      </c>
      <c r="BH112" s="3"/>
      <c r="BI112" s="38"/>
      <c r="BJ112" s="53"/>
    </row>
    <row r="113" spans="1:62">
      <c r="A113" s="33" t="s">
        <v>94</v>
      </c>
      <c r="B113" s="34">
        <v>0.55516741247007872</v>
      </c>
      <c r="C113" s="210"/>
      <c r="D113" s="3"/>
      <c r="E113" s="3"/>
      <c r="F113" s="47"/>
      <c r="G113" s="54">
        <v>2.155007786147066</v>
      </c>
      <c r="H113" s="210"/>
      <c r="I113" s="3"/>
      <c r="J113" s="3"/>
      <c r="K113" s="47"/>
      <c r="L113" s="37" t="s">
        <v>23</v>
      </c>
      <c r="M113" s="208"/>
      <c r="N113" s="38"/>
      <c r="O113" s="38"/>
      <c r="P113" s="49"/>
      <c r="Q113" s="41">
        <v>2.9080248325112551E-2</v>
      </c>
      <c r="R113" s="212"/>
      <c r="S113" s="3"/>
      <c r="T113" s="3"/>
      <c r="U113" s="47"/>
      <c r="V113" s="37" t="s">
        <v>23</v>
      </c>
      <c r="W113" s="208"/>
      <c r="X113" s="38"/>
      <c r="Y113" s="38"/>
      <c r="Z113" s="49"/>
      <c r="AA113" s="37" t="s">
        <v>23</v>
      </c>
      <c r="AB113" s="208"/>
      <c r="AC113" s="38"/>
      <c r="AD113" s="38"/>
      <c r="AE113" s="49"/>
      <c r="AF113" s="54">
        <v>0.26064373791958445</v>
      </c>
      <c r="AG113" s="210"/>
      <c r="AH113" s="3"/>
      <c r="AI113" s="3"/>
      <c r="AJ113" s="47"/>
      <c r="AK113" s="42">
        <v>941.33574629949044</v>
      </c>
      <c r="AL113" s="210"/>
      <c r="AM113" s="3"/>
      <c r="AN113" s="3"/>
      <c r="AO113" s="53"/>
      <c r="AP113" s="3"/>
      <c r="AQ113" s="34">
        <v>58.753947160884934</v>
      </c>
      <c r="AR113" s="210"/>
      <c r="AS113" s="3"/>
      <c r="AT113" s="3"/>
      <c r="AU113" s="47"/>
      <c r="AV113" s="37" t="s">
        <v>23</v>
      </c>
      <c r="AW113" s="208"/>
      <c r="AX113" s="3"/>
      <c r="AY113" s="3"/>
      <c r="AZ113" s="47"/>
      <c r="BA113" s="44">
        <v>28.703708396737245</v>
      </c>
      <c r="BB113" s="210"/>
      <c r="BC113" s="3"/>
      <c r="BD113" s="3"/>
      <c r="BE113" s="47"/>
      <c r="BF113" s="73" t="s">
        <v>23</v>
      </c>
      <c r="BG113" s="208"/>
      <c r="BH113" s="3"/>
      <c r="BI113" s="38"/>
      <c r="BJ113" s="53"/>
    </row>
    <row r="114" spans="1:62">
      <c r="A114" s="33" t="s">
        <v>95</v>
      </c>
      <c r="B114" s="46">
        <v>0.65266206866223131</v>
      </c>
      <c r="C114" s="213">
        <f>AVERAGE(B114:B115)</f>
        <v>0.65994559933696817</v>
      </c>
      <c r="D114" s="3"/>
      <c r="E114" s="3"/>
      <c r="F114" s="47"/>
      <c r="G114" s="51">
        <v>2.3522675658022578</v>
      </c>
      <c r="H114" s="213">
        <f>AVERAGE(G114:G115)</f>
        <v>2.3889230519738023</v>
      </c>
      <c r="I114" s="3"/>
      <c r="J114" s="3"/>
      <c r="K114" s="47"/>
      <c r="L114" s="48" t="s">
        <v>23</v>
      </c>
      <c r="M114" s="214" t="s">
        <v>23</v>
      </c>
      <c r="N114" s="38"/>
      <c r="O114" s="38"/>
      <c r="P114" s="49"/>
      <c r="Q114" s="50">
        <v>3.3036998558588423E-2</v>
      </c>
      <c r="R114" s="215">
        <f>AVERAGE(Q114:Q115)</f>
        <v>3.3141787978102723E-2</v>
      </c>
      <c r="S114" s="3"/>
      <c r="T114" s="3"/>
      <c r="U114" s="47"/>
      <c r="V114" s="48" t="s">
        <v>23</v>
      </c>
      <c r="W114" s="214" t="s">
        <v>23</v>
      </c>
      <c r="X114" s="38"/>
      <c r="Y114" s="38"/>
      <c r="Z114" s="49"/>
      <c r="AA114" s="48" t="s">
        <v>23</v>
      </c>
      <c r="AB114" s="214" t="s">
        <v>23</v>
      </c>
      <c r="AC114" s="38"/>
      <c r="AD114" s="38"/>
      <c r="AE114" s="49"/>
      <c r="AF114" s="51">
        <v>0.33704554410318804</v>
      </c>
      <c r="AG114" s="213">
        <f>AVERAGE(AF114:AF115)</f>
        <v>0.33193700252217595</v>
      </c>
      <c r="AH114" s="3"/>
      <c r="AI114" s="3"/>
      <c r="AJ114" s="47"/>
      <c r="AK114" s="52">
        <v>1041.2438944530279</v>
      </c>
      <c r="AL114" s="213">
        <f>AVERAGE(AK114:AK115)</f>
        <v>1114.5875144634026</v>
      </c>
      <c r="AM114" s="3"/>
      <c r="AN114" s="3"/>
      <c r="AO114" s="53"/>
      <c r="AP114" s="3"/>
      <c r="AQ114" s="46">
        <v>60.998481879815337</v>
      </c>
      <c r="AR114" s="213">
        <f>AVERAGE(AQ114:AQ115)</f>
        <v>60.160449168233775</v>
      </c>
      <c r="AS114" s="3"/>
      <c r="AT114" s="3"/>
      <c r="AU114" s="47"/>
      <c r="AV114" s="48" t="s">
        <v>23</v>
      </c>
      <c r="AW114" s="214" t="s">
        <v>23</v>
      </c>
      <c r="AX114" s="3"/>
      <c r="AY114" s="3"/>
      <c r="AZ114" s="47"/>
      <c r="BA114" s="3">
        <v>45.715229465762398</v>
      </c>
      <c r="BB114" s="213">
        <f>AVERAGE(BA114:BA115)</f>
        <v>44.44690735842125</v>
      </c>
      <c r="BC114" s="3"/>
      <c r="BD114" s="3"/>
      <c r="BE114" s="47"/>
      <c r="BF114" s="55" t="s">
        <v>23</v>
      </c>
      <c r="BG114" s="214" t="s">
        <v>23</v>
      </c>
      <c r="BH114" s="3"/>
      <c r="BI114" s="38"/>
      <c r="BJ114" s="53"/>
    </row>
    <row r="115" spans="1:62">
      <c r="A115" s="33" t="s">
        <v>95</v>
      </c>
      <c r="B115" s="34">
        <v>0.66722913001170503</v>
      </c>
      <c r="C115" s="210"/>
      <c r="D115" s="3"/>
      <c r="E115" s="3"/>
      <c r="F115" s="47"/>
      <c r="G115" s="54">
        <v>2.4255785381453463</v>
      </c>
      <c r="H115" s="210"/>
      <c r="I115" s="3"/>
      <c r="J115" s="3"/>
      <c r="K115" s="47"/>
      <c r="L115" s="37" t="s">
        <v>23</v>
      </c>
      <c r="M115" s="208"/>
      <c r="N115" s="38"/>
      <c r="O115" s="38"/>
      <c r="P115" s="49"/>
      <c r="Q115" s="41">
        <v>3.3246577397617022E-2</v>
      </c>
      <c r="R115" s="212"/>
      <c r="S115" s="3"/>
      <c r="T115" s="3"/>
      <c r="U115" s="47"/>
      <c r="V115" s="37" t="s">
        <v>23</v>
      </c>
      <c r="W115" s="208"/>
      <c r="X115" s="38"/>
      <c r="Y115" s="38"/>
      <c r="Z115" s="49"/>
      <c r="AA115" s="37" t="s">
        <v>23</v>
      </c>
      <c r="AB115" s="208"/>
      <c r="AC115" s="38"/>
      <c r="AD115" s="38"/>
      <c r="AE115" s="49"/>
      <c r="AF115" s="54">
        <v>0.32682846094116391</v>
      </c>
      <c r="AG115" s="210"/>
      <c r="AH115" s="3"/>
      <c r="AI115" s="3"/>
      <c r="AJ115" s="47"/>
      <c r="AK115" s="42">
        <v>1187.9311344737773</v>
      </c>
      <c r="AL115" s="210"/>
      <c r="AM115" s="3"/>
      <c r="AN115" s="3"/>
      <c r="AO115" s="53"/>
      <c r="AP115" s="3"/>
      <c r="AQ115" s="34">
        <v>59.322416456652213</v>
      </c>
      <c r="AR115" s="210"/>
      <c r="AS115" s="3"/>
      <c r="AT115" s="3"/>
      <c r="AU115" s="47"/>
      <c r="AV115" s="37" t="s">
        <v>23</v>
      </c>
      <c r="AW115" s="208"/>
      <c r="AX115" s="3"/>
      <c r="AY115" s="3"/>
      <c r="AZ115" s="47"/>
      <c r="BA115" s="44">
        <v>43.178585251080101</v>
      </c>
      <c r="BB115" s="210"/>
      <c r="BC115" s="3"/>
      <c r="BD115" s="3"/>
      <c r="BE115" s="47"/>
      <c r="BF115" s="73" t="s">
        <v>23</v>
      </c>
      <c r="BG115" s="208"/>
      <c r="BH115" s="3"/>
      <c r="BI115" s="38"/>
      <c r="BJ115" s="53"/>
    </row>
    <row r="116" spans="1:62">
      <c r="A116" s="33" t="s">
        <v>96</v>
      </c>
      <c r="B116" s="46">
        <v>0.95696902680090468</v>
      </c>
      <c r="C116" s="213">
        <f>AVERAGE(B116:B117)</f>
        <v>0.97374395670484071</v>
      </c>
      <c r="D116" s="3"/>
      <c r="E116" s="3"/>
      <c r="F116" s="47"/>
      <c r="G116" s="48" t="s">
        <v>23</v>
      </c>
      <c r="H116" s="214" t="s">
        <v>23</v>
      </c>
      <c r="I116" s="3"/>
      <c r="J116" s="3"/>
      <c r="K116" s="47"/>
      <c r="L116" s="48" t="s">
        <v>23</v>
      </c>
      <c r="M116" s="214" t="s">
        <v>23</v>
      </c>
      <c r="N116" s="38"/>
      <c r="O116" s="38"/>
      <c r="P116" s="49"/>
      <c r="Q116" s="50">
        <v>2.2633457856197792E-2</v>
      </c>
      <c r="R116" s="215">
        <f>AVERAGE(Q116:Q117)</f>
        <v>3.0193064862662253E-2</v>
      </c>
      <c r="S116" s="3"/>
      <c r="T116" s="3"/>
      <c r="U116" s="47"/>
      <c r="V116" s="48" t="s">
        <v>23</v>
      </c>
      <c r="W116" s="214" t="s">
        <v>23</v>
      </c>
      <c r="X116" s="38"/>
      <c r="Y116" s="38"/>
      <c r="Z116" s="49"/>
      <c r="AA116" s="48" t="s">
        <v>23</v>
      </c>
      <c r="AB116" s="214" t="s">
        <v>23</v>
      </c>
      <c r="AC116" s="38"/>
      <c r="AD116" s="38"/>
      <c r="AE116" s="49"/>
      <c r="AF116" s="51">
        <v>0.39546904093213775</v>
      </c>
      <c r="AG116" s="213">
        <f>AVERAGE(AF116:AF117)</f>
        <v>0.38469125783224534</v>
      </c>
      <c r="AH116" s="3"/>
      <c r="AI116" s="3"/>
      <c r="AJ116" s="47"/>
      <c r="AK116" s="52">
        <v>1644.0756045539154</v>
      </c>
      <c r="AL116" s="213">
        <f>AVERAGE(AK116:AK117)</f>
        <v>1553.8583960058268</v>
      </c>
      <c r="AM116" s="3"/>
      <c r="AN116" s="3"/>
      <c r="AO116" s="53"/>
      <c r="AP116" s="3"/>
      <c r="AQ116" s="46">
        <v>68.908966634847459</v>
      </c>
      <c r="AR116" s="213">
        <f>AVERAGE(AQ116:AQ117)</f>
        <v>67.508135026663595</v>
      </c>
      <c r="AS116" s="3"/>
      <c r="AT116" s="3"/>
      <c r="AU116" s="47"/>
      <c r="AV116" s="52">
        <v>157.60244366801501</v>
      </c>
      <c r="AW116" s="213">
        <f>AVERAGE(AV116:AV117)</f>
        <v>161.64110978161452</v>
      </c>
      <c r="AX116" s="3"/>
      <c r="AY116" s="3"/>
      <c r="AZ116" s="47"/>
      <c r="BA116" s="55" t="s">
        <v>23</v>
      </c>
      <c r="BB116" s="214" t="s">
        <v>23</v>
      </c>
      <c r="BC116" s="3"/>
      <c r="BD116" s="3"/>
      <c r="BE116" s="47"/>
      <c r="BF116" s="55" t="s">
        <v>23</v>
      </c>
      <c r="BG116" s="214" t="s">
        <v>23</v>
      </c>
      <c r="BH116" s="3"/>
      <c r="BI116" s="38"/>
      <c r="BJ116" s="53"/>
    </row>
    <row r="117" spans="1:62">
      <c r="A117" s="33" t="s">
        <v>96</v>
      </c>
      <c r="B117" s="34">
        <v>0.99051888660877685</v>
      </c>
      <c r="C117" s="210"/>
      <c r="D117" s="3"/>
      <c r="E117" s="3"/>
      <c r="F117" s="47"/>
      <c r="G117" s="37" t="s">
        <v>23</v>
      </c>
      <c r="H117" s="208"/>
      <c r="I117" s="3"/>
      <c r="J117" s="3"/>
      <c r="K117" s="47"/>
      <c r="L117" s="37" t="s">
        <v>23</v>
      </c>
      <c r="M117" s="208"/>
      <c r="N117" s="38"/>
      <c r="O117" s="38"/>
      <c r="P117" s="49"/>
      <c r="Q117" s="41">
        <v>3.775267186912671E-2</v>
      </c>
      <c r="R117" s="212"/>
      <c r="S117" s="3"/>
      <c r="T117" s="3"/>
      <c r="U117" s="47"/>
      <c r="V117" s="37" t="s">
        <v>23</v>
      </c>
      <c r="W117" s="208"/>
      <c r="X117" s="38"/>
      <c r="Y117" s="38"/>
      <c r="Z117" s="49"/>
      <c r="AA117" s="37" t="s">
        <v>23</v>
      </c>
      <c r="AB117" s="208"/>
      <c r="AC117" s="38"/>
      <c r="AD117" s="38"/>
      <c r="AE117" s="49"/>
      <c r="AF117" s="54">
        <v>0.37391347473235287</v>
      </c>
      <c r="AG117" s="210"/>
      <c r="AH117" s="3"/>
      <c r="AI117" s="3"/>
      <c r="AJ117" s="47"/>
      <c r="AK117" s="42">
        <v>1463.6411874577379</v>
      </c>
      <c r="AL117" s="210"/>
      <c r="AM117" s="3"/>
      <c r="AN117" s="3"/>
      <c r="AO117" s="53"/>
      <c r="AP117" s="3"/>
      <c r="AQ117" s="34">
        <v>66.107303418479731</v>
      </c>
      <c r="AR117" s="210"/>
      <c r="AS117" s="3"/>
      <c r="AT117" s="3"/>
      <c r="AU117" s="47"/>
      <c r="AV117" s="42">
        <v>165.67977589521402</v>
      </c>
      <c r="AW117" s="210"/>
      <c r="AX117" s="3"/>
      <c r="AY117" s="3"/>
      <c r="AZ117" s="47"/>
      <c r="BA117" s="73" t="s">
        <v>23</v>
      </c>
      <c r="BB117" s="208"/>
      <c r="BC117" s="3"/>
      <c r="BD117" s="3"/>
      <c r="BE117" s="47"/>
      <c r="BF117" s="73" t="s">
        <v>23</v>
      </c>
      <c r="BG117" s="208"/>
      <c r="BH117" s="3"/>
      <c r="BI117" s="38"/>
      <c r="BJ117" s="53"/>
    </row>
    <row r="118" spans="1:62">
      <c r="A118" s="33" t="s">
        <v>97</v>
      </c>
      <c r="B118" s="46">
        <v>0.6182407652922256</v>
      </c>
      <c r="C118" s="213">
        <f>AVERAGE(B118:B119)</f>
        <v>0.52303070428118459</v>
      </c>
      <c r="D118" s="3"/>
      <c r="E118" s="3"/>
      <c r="F118" s="47"/>
      <c r="G118" s="48" t="s">
        <v>23</v>
      </c>
      <c r="H118" s="214" t="s">
        <v>23</v>
      </c>
      <c r="I118" s="3"/>
      <c r="J118" s="3"/>
      <c r="K118" s="47"/>
      <c r="L118" s="48" t="s">
        <v>23</v>
      </c>
      <c r="M118" s="214" t="s">
        <v>23</v>
      </c>
      <c r="N118" s="38"/>
      <c r="O118" s="38"/>
      <c r="P118" s="49"/>
      <c r="Q118" s="50">
        <v>1.4092197262223058E-2</v>
      </c>
      <c r="R118" s="215">
        <f>AVERAGE(Q118:Q119)</f>
        <v>1.5288665914095091E-2</v>
      </c>
      <c r="S118" s="3"/>
      <c r="T118" s="3"/>
      <c r="U118" s="47"/>
      <c r="V118" s="48" t="s">
        <v>23</v>
      </c>
      <c r="W118" s="214" t="s">
        <v>23</v>
      </c>
      <c r="X118" s="38"/>
      <c r="Y118" s="38"/>
      <c r="Z118" s="49"/>
      <c r="AA118" s="48" t="s">
        <v>23</v>
      </c>
      <c r="AB118" s="214" t="s">
        <v>23</v>
      </c>
      <c r="AC118" s="38"/>
      <c r="AD118" s="38"/>
      <c r="AE118" s="49"/>
      <c r="AF118" s="51">
        <v>0.41155912261790911</v>
      </c>
      <c r="AG118" s="213">
        <f>AVERAGE(AF118:AF119)</f>
        <v>0.39277451861117346</v>
      </c>
      <c r="AH118" s="3"/>
      <c r="AI118" s="3"/>
      <c r="AJ118" s="47"/>
      <c r="AK118" s="52">
        <v>1297.5653975555097</v>
      </c>
      <c r="AL118" s="213">
        <f>AVERAGE(AK118:AK119)</f>
        <v>1283.5824474781548</v>
      </c>
      <c r="AM118" s="3"/>
      <c r="AN118" s="3"/>
      <c r="AO118" s="53"/>
      <c r="AP118" s="3"/>
      <c r="AQ118" s="46">
        <v>63.137560810928449</v>
      </c>
      <c r="AR118" s="213">
        <f>AVERAGE(AQ118:AQ119)</f>
        <v>63.358958767868899</v>
      </c>
      <c r="AS118" s="3"/>
      <c r="AT118" s="3"/>
      <c r="AU118" s="47"/>
      <c r="AV118" s="52">
        <v>143.36124479658901</v>
      </c>
      <c r="AW118" s="213">
        <f>AVERAGE(AV118:AV119)</f>
        <v>146.32543249016274</v>
      </c>
      <c r="AX118" s="3"/>
      <c r="AY118" s="3"/>
      <c r="AZ118" s="47"/>
      <c r="BA118" s="55" t="s">
        <v>23</v>
      </c>
      <c r="BB118" s="214" t="s">
        <v>23</v>
      </c>
      <c r="BC118" s="3"/>
      <c r="BD118" s="3"/>
      <c r="BE118" s="47"/>
      <c r="BF118" s="55" t="s">
        <v>23</v>
      </c>
      <c r="BG118" s="214" t="s">
        <v>23</v>
      </c>
      <c r="BH118" s="3"/>
      <c r="BI118" s="38"/>
      <c r="BJ118" s="53"/>
    </row>
    <row r="119" spans="1:62" ht="17" thickBot="1">
      <c r="A119" s="56" t="s">
        <v>97</v>
      </c>
      <c r="B119" s="57">
        <v>0.42782064327014363</v>
      </c>
      <c r="C119" s="216"/>
      <c r="D119" s="58"/>
      <c r="E119" s="58"/>
      <c r="F119" s="59"/>
      <c r="G119" s="60" t="s">
        <v>23</v>
      </c>
      <c r="H119" s="217"/>
      <c r="I119" s="58"/>
      <c r="J119" s="58"/>
      <c r="K119" s="59"/>
      <c r="L119" s="60" t="s">
        <v>23</v>
      </c>
      <c r="M119" s="217"/>
      <c r="N119" s="61"/>
      <c r="O119" s="61"/>
      <c r="P119" s="62"/>
      <c r="Q119" s="63">
        <v>1.6485134565967126E-2</v>
      </c>
      <c r="R119" s="218"/>
      <c r="S119" s="58"/>
      <c r="T119" s="58"/>
      <c r="U119" s="59"/>
      <c r="V119" s="60" t="s">
        <v>23</v>
      </c>
      <c r="W119" s="217"/>
      <c r="X119" s="61"/>
      <c r="Y119" s="61"/>
      <c r="Z119" s="62"/>
      <c r="AA119" s="60" t="s">
        <v>23</v>
      </c>
      <c r="AB119" s="217"/>
      <c r="AC119" s="61"/>
      <c r="AD119" s="61"/>
      <c r="AE119" s="62"/>
      <c r="AF119" s="64">
        <v>0.37398991460443781</v>
      </c>
      <c r="AG119" s="216"/>
      <c r="AH119" s="58"/>
      <c r="AI119" s="58"/>
      <c r="AJ119" s="59"/>
      <c r="AK119" s="65">
        <v>1269.5994974007999</v>
      </c>
      <c r="AL119" s="216"/>
      <c r="AM119" s="58"/>
      <c r="AN119" s="58"/>
      <c r="AO119" s="66"/>
      <c r="AP119" s="58"/>
      <c r="AQ119" s="57">
        <v>63.580356724809356</v>
      </c>
      <c r="AR119" s="216"/>
      <c r="AS119" s="58"/>
      <c r="AT119" s="58"/>
      <c r="AU119" s="59"/>
      <c r="AV119" s="65">
        <v>149.28962018373647</v>
      </c>
      <c r="AW119" s="216"/>
      <c r="AX119" s="58"/>
      <c r="AY119" s="58"/>
      <c r="AZ119" s="59"/>
      <c r="BA119" s="67" t="s">
        <v>23</v>
      </c>
      <c r="BB119" s="217"/>
      <c r="BC119" s="58"/>
      <c r="BD119" s="58"/>
      <c r="BE119" s="59"/>
      <c r="BF119" s="67" t="s">
        <v>23</v>
      </c>
      <c r="BG119" s="217"/>
      <c r="BH119" s="58"/>
      <c r="BI119" s="61"/>
      <c r="BJ119" s="66"/>
    </row>
  </sheetData>
  <mergeCells count="648">
    <mergeCell ref="AG118:AG119"/>
    <mergeCell ref="AL118:AL119"/>
    <mergeCell ref="AR118:AR119"/>
    <mergeCell ref="AW118:AW119"/>
    <mergeCell ref="BB118:BB119"/>
    <mergeCell ref="BG118:BG119"/>
    <mergeCell ref="C118:C119"/>
    <mergeCell ref="H118:H119"/>
    <mergeCell ref="M118:M119"/>
    <mergeCell ref="R118:R119"/>
    <mergeCell ref="W118:W119"/>
    <mergeCell ref="AB118:AB119"/>
    <mergeCell ref="AG116:AG117"/>
    <mergeCell ref="AL116:AL117"/>
    <mergeCell ref="AR116:AR117"/>
    <mergeCell ref="AW116:AW117"/>
    <mergeCell ref="BB116:BB117"/>
    <mergeCell ref="BG116:BG117"/>
    <mergeCell ref="C116:C117"/>
    <mergeCell ref="H116:H117"/>
    <mergeCell ref="M116:M117"/>
    <mergeCell ref="R116:R117"/>
    <mergeCell ref="W116:W117"/>
    <mergeCell ref="AB116:AB117"/>
    <mergeCell ref="AG114:AG115"/>
    <mergeCell ref="AL114:AL115"/>
    <mergeCell ref="AR114:AR115"/>
    <mergeCell ref="AW114:AW115"/>
    <mergeCell ref="BB114:BB115"/>
    <mergeCell ref="BG114:BG115"/>
    <mergeCell ref="C114:C115"/>
    <mergeCell ref="H114:H115"/>
    <mergeCell ref="M114:M115"/>
    <mergeCell ref="R114:R115"/>
    <mergeCell ref="W114:W115"/>
    <mergeCell ref="AB114:AB115"/>
    <mergeCell ref="AG112:AG113"/>
    <mergeCell ref="AL112:AL113"/>
    <mergeCell ref="AR112:AR113"/>
    <mergeCell ref="AW112:AW113"/>
    <mergeCell ref="BB112:BB113"/>
    <mergeCell ref="BG112:BG113"/>
    <mergeCell ref="C112:C113"/>
    <mergeCell ref="H112:H113"/>
    <mergeCell ref="M112:M113"/>
    <mergeCell ref="R112:R113"/>
    <mergeCell ref="W112:W113"/>
    <mergeCell ref="AB112:AB113"/>
    <mergeCell ref="AG110:AG111"/>
    <mergeCell ref="AL110:AL111"/>
    <mergeCell ref="AR110:AR111"/>
    <mergeCell ref="AW110:AW111"/>
    <mergeCell ref="BB110:BB111"/>
    <mergeCell ref="BG110:BG111"/>
    <mergeCell ref="C110:C111"/>
    <mergeCell ref="H110:H111"/>
    <mergeCell ref="M110:M111"/>
    <mergeCell ref="R110:R111"/>
    <mergeCell ref="W110:W111"/>
    <mergeCell ref="AB110:AB111"/>
    <mergeCell ref="AG108:AG109"/>
    <mergeCell ref="AL108:AL109"/>
    <mergeCell ref="AR108:AR109"/>
    <mergeCell ref="AW108:AW109"/>
    <mergeCell ref="BB108:BB109"/>
    <mergeCell ref="BG108:BG109"/>
    <mergeCell ref="C108:C109"/>
    <mergeCell ref="H108:H109"/>
    <mergeCell ref="M108:M109"/>
    <mergeCell ref="R108:R109"/>
    <mergeCell ref="W108:W109"/>
    <mergeCell ref="AB108:AB109"/>
    <mergeCell ref="AG106:AG107"/>
    <mergeCell ref="AL106:AL107"/>
    <mergeCell ref="AR106:AR107"/>
    <mergeCell ref="AW106:AW107"/>
    <mergeCell ref="BB106:BB107"/>
    <mergeCell ref="BG106:BG107"/>
    <mergeCell ref="C106:C107"/>
    <mergeCell ref="H106:H107"/>
    <mergeCell ref="M106:M107"/>
    <mergeCell ref="R106:R107"/>
    <mergeCell ref="W106:W107"/>
    <mergeCell ref="AB106:AB107"/>
    <mergeCell ref="AG104:AG105"/>
    <mergeCell ref="AL104:AL105"/>
    <mergeCell ref="AR104:AR105"/>
    <mergeCell ref="AW104:AW105"/>
    <mergeCell ref="BB104:BB105"/>
    <mergeCell ref="BG104:BG105"/>
    <mergeCell ref="C104:C105"/>
    <mergeCell ref="H104:H105"/>
    <mergeCell ref="M104:M105"/>
    <mergeCell ref="R104:R105"/>
    <mergeCell ref="W104:W105"/>
    <mergeCell ref="AB104:AB105"/>
    <mergeCell ref="AG102:AG103"/>
    <mergeCell ref="AL102:AL103"/>
    <mergeCell ref="AR102:AR103"/>
    <mergeCell ref="AW102:AW103"/>
    <mergeCell ref="BB102:BB103"/>
    <mergeCell ref="BG102:BG103"/>
    <mergeCell ref="C102:C103"/>
    <mergeCell ref="H102:H103"/>
    <mergeCell ref="M102:M103"/>
    <mergeCell ref="R102:R103"/>
    <mergeCell ref="W102:W103"/>
    <mergeCell ref="AB102:AB103"/>
    <mergeCell ref="AG100:AG101"/>
    <mergeCell ref="AL100:AL101"/>
    <mergeCell ref="AR100:AR101"/>
    <mergeCell ref="AW100:AW101"/>
    <mergeCell ref="BB100:BB101"/>
    <mergeCell ref="BG100:BG101"/>
    <mergeCell ref="C100:C101"/>
    <mergeCell ref="H100:H101"/>
    <mergeCell ref="M100:M101"/>
    <mergeCell ref="R100:R101"/>
    <mergeCell ref="W100:W101"/>
    <mergeCell ref="AB100:AB101"/>
    <mergeCell ref="AG98:AG99"/>
    <mergeCell ref="AL98:AL99"/>
    <mergeCell ref="AR98:AR99"/>
    <mergeCell ref="AW98:AW99"/>
    <mergeCell ref="BB98:BB99"/>
    <mergeCell ref="BG98:BG99"/>
    <mergeCell ref="C98:C99"/>
    <mergeCell ref="H98:H99"/>
    <mergeCell ref="M98:M99"/>
    <mergeCell ref="R98:R99"/>
    <mergeCell ref="W98:W99"/>
    <mergeCell ref="AB98:AB99"/>
    <mergeCell ref="AG96:AG97"/>
    <mergeCell ref="AL96:AL97"/>
    <mergeCell ref="AR96:AR97"/>
    <mergeCell ref="AW96:AW97"/>
    <mergeCell ref="BB96:BB97"/>
    <mergeCell ref="BG96:BG97"/>
    <mergeCell ref="C96:C97"/>
    <mergeCell ref="H96:H97"/>
    <mergeCell ref="M96:M97"/>
    <mergeCell ref="R96:R97"/>
    <mergeCell ref="W96:W97"/>
    <mergeCell ref="AB96:AB97"/>
    <mergeCell ref="AG94:AG95"/>
    <mergeCell ref="AL94:AL95"/>
    <mergeCell ref="AR94:AR95"/>
    <mergeCell ref="AW94:AW95"/>
    <mergeCell ref="BB94:BB95"/>
    <mergeCell ref="BG94:BG95"/>
    <mergeCell ref="C94:C95"/>
    <mergeCell ref="H94:H95"/>
    <mergeCell ref="M94:M95"/>
    <mergeCell ref="R94:R95"/>
    <mergeCell ref="W94:W95"/>
    <mergeCell ref="AB94:AB95"/>
    <mergeCell ref="AG92:AG93"/>
    <mergeCell ref="AL92:AL93"/>
    <mergeCell ref="AR92:AR93"/>
    <mergeCell ref="AW92:AW93"/>
    <mergeCell ref="BB92:BB93"/>
    <mergeCell ref="BG92:BG93"/>
    <mergeCell ref="C92:C93"/>
    <mergeCell ref="H92:H93"/>
    <mergeCell ref="M92:M93"/>
    <mergeCell ref="R92:R93"/>
    <mergeCell ref="W92:W93"/>
    <mergeCell ref="AB92:AB93"/>
    <mergeCell ref="AG90:AG91"/>
    <mergeCell ref="AL90:AL91"/>
    <mergeCell ref="AR90:AR91"/>
    <mergeCell ref="AW90:AW91"/>
    <mergeCell ref="BB90:BB91"/>
    <mergeCell ref="BG90:BG91"/>
    <mergeCell ref="C90:C91"/>
    <mergeCell ref="H90:H91"/>
    <mergeCell ref="M90:M91"/>
    <mergeCell ref="R90:R91"/>
    <mergeCell ref="W90:W91"/>
    <mergeCell ref="AB90:AB91"/>
    <mergeCell ref="AG88:AG89"/>
    <mergeCell ref="AL88:AL89"/>
    <mergeCell ref="AR88:AR89"/>
    <mergeCell ref="AW88:AW89"/>
    <mergeCell ref="BB88:BB89"/>
    <mergeCell ref="BG88:BG89"/>
    <mergeCell ref="C88:C89"/>
    <mergeCell ref="H88:H89"/>
    <mergeCell ref="M88:M89"/>
    <mergeCell ref="R88:R89"/>
    <mergeCell ref="W88:W89"/>
    <mergeCell ref="AB88:AB89"/>
    <mergeCell ref="AG85:AG86"/>
    <mergeCell ref="AL85:AL86"/>
    <mergeCell ref="AR85:AR86"/>
    <mergeCell ref="AW85:AW86"/>
    <mergeCell ref="BB85:BB86"/>
    <mergeCell ref="BG85:BG86"/>
    <mergeCell ref="C85:C86"/>
    <mergeCell ref="H85:H86"/>
    <mergeCell ref="M85:M86"/>
    <mergeCell ref="R85:R86"/>
    <mergeCell ref="W85:W86"/>
    <mergeCell ref="AB85:AB86"/>
    <mergeCell ref="AG83:AG84"/>
    <mergeCell ref="AL83:AL84"/>
    <mergeCell ref="AR83:AR84"/>
    <mergeCell ref="AW83:AW84"/>
    <mergeCell ref="BB83:BB84"/>
    <mergeCell ref="BG83:BG84"/>
    <mergeCell ref="C83:C84"/>
    <mergeCell ref="H83:H84"/>
    <mergeCell ref="M83:M84"/>
    <mergeCell ref="R83:R84"/>
    <mergeCell ref="W83:W84"/>
    <mergeCell ref="AB83:AB84"/>
    <mergeCell ref="AG81:AG82"/>
    <mergeCell ref="AL81:AL82"/>
    <mergeCell ref="AR81:AR82"/>
    <mergeCell ref="AW81:AW82"/>
    <mergeCell ref="BB81:BB82"/>
    <mergeCell ref="BG81:BG82"/>
    <mergeCell ref="C81:C82"/>
    <mergeCell ref="H81:H82"/>
    <mergeCell ref="M81:M82"/>
    <mergeCell ref="R81:R82"/>
    <mergeCell ref="W81:W82"/>
    <mergeCell ref="AB81:AB82"/>
    <mergeCell ref="AG79:AG80"/>
    <mergeCell ref="AL79:AL80"/>
    <mergeCell ref="AR79:AR80"/>
    <mergeCell ref="AW79:AW80"/>
    <mergeCell ref="BB79:BB80"/>
    <mergeCell ref="BG79:BG80"/>
    <mergeCell ref="C79:C80"/>
    <mergeCell ref="H79:H80"/>
    <mergeCell ref="M79:M80"/>
    <mergeCell ref="R79:R80"/>
    <mergeCell ref="W79:W80"/>
    <mergeCell ref="AB79:AB80"/>
    <mergeCell ref="AG77:AG78"/>
    <mergeCell ref="AL77:AL78"/>
    <mergeCell ref="AR77:AR78"/>
    <mergeCell ref="AW77:AW78"/>
    <mergeCell ref="BB77:BB78"/>
    <mergeCell ref="BG77:BG78"/>
    <mergeCell ref="C77:C78"/>
    <mergeCell ref="H77:H78"/>
    <mergeCell ref="M77:M78"/>
    <mergeCell ref="R77:R78"/>
    <mergeCell ref="W77:W78"/>
    <mergeCell ref="AB77:AB78"/>
    <mergeCell ref="AG75:AG76"/>
    <mergeCell ref="AL75:AL76"/>
    <mergeCell ref="AR75:AR76"/>
    <mergeCell ref="AW75:AW76"/>
    <mergeCell ref="BB75:BB76"/>
    <mergeCell ref="BG75:BG76"/>
    <mergeCell ref="C75:C76"/>
    <mergeCell ref="H75:H76"/>
    <mergeCell ref="M75:M76"/>
    <mergeCell ref="R75:R76"/>
    <mergeCell ref="W75:W76"/>
    <mergeCell ref="AB75:AB76"/>
    <mergeCell ref="AG73:AG74"/>
    <mergeCell ref="AL73:AL74"/>
    <mergeCell ref="AR73:AR74"/>
    <mergeCell ref="AW73:AW74"/>
    <mergeCell ref="BB73:BB74"/>
    <mergeCell ref="BG73:BG74"/>
    <mergeCell ref="C73:C74"/>
    <mergeCell ref="H73:H74"/>
    <mergeCell ref="M73:M74"/>
    <mergeCell ref="R73:R74"/>
    <mergeCell ref="W73:W74"/>
    <mergeCell ref="AB73:AB74"/>
    <mergeCell ref="AG71:AG72"/>
    <mergeCell ref="AL71:AL72"/>
    <mergeCell ref="AR71:AR72"/>
    <mergeCell ref="AW71:AW72"/>
    <mergeCell ref="BB71:BB72"/>
    <mergeCell ref="BG71:BG72"/>
    <mergeCell ref="C71:C72"/>
    <mergeCell ref="H71:H72"/>
    <mergeCell ref="M71:M72"/>
    <mergeCell ref="R71:R72"/>
    <mergeCell ref="W71:W72"/>
    <mergeCell ref="AB71:AB72"/>
    <mergeCell ref="AG69:AG70"/>
    <mergeCell ref="AL69:AL70"/>
    <mergeCell ref="AR69:AR70"/>
    <mergeCell ref="AW69:AW70"/>
    <mergeCell ref="BB69:BB70"/>
    <mergeCell ref="BG69:BG70"/>
    <mergeCell ref="C69:C70"/>
    <mergeCell ref="H69:H70"/>
    <mergeCell ref="M69:M70"/>
    <mergeCell ref="R69:R70"/>
    <mergeCell ref="W69:W70"/>
    <mergeCell ref="AB69:AB70"/>
    <mergeCell ref="AG67:AG68"/>
    <mergeCell ref="AL67:AL68"/>
    <mergeCell ref="AR67:AR68"/>
    <mergeCell ref="AW67:AW68"/>
    <mergeCell ref="BB67:BB68"/>
    <mergeCell ref="BG67:BG68"/>
    <mergeCell ref="C67:C68"/>
    <mergeCell ref="H67:H68"/>
    <mergeCell ref="M67:M68"/>
    <mergeCell ref="R67:R68"/>
    <mergeCell ref="W67:W68"/>
    <mergeCell ref="AB67:AB68"/>
    <mergeCell ref="AG65:AG66"/>
    <mergeCell ref="AL65:AL66"/>
    <mergeCell ref="AR65:AR66"/>
    <mergeCell ref="AW65:AW66"/>
    <mergeCell ref="BB65:BB66"/>
    <mergeCell ref="BG65:BG66"/>
    <mergeCell ref="C65:C66"/>
    <mergeCell ref="H65:H66"/>
    <mergeCell ref="M65:M66"/>
    <mergeCell ref="R65:R66"/>
    <mergeCell ref="W65:W66"/>
    <mergeCell ref="AB65:AB66"/>
    <mergeCell ref="AG63:AG64"/>
    <mergeCell ref="AL63:AL64"/>
    <mergeCell ref="AR63:AR64"/>
    <mergeCell ref="AW63:AW64"/>
    <mergeCell ref="BB63:BB64"/>
    <mergeCell ref="BG63:BG64"/>
    <mergeCell ref="C63:C64"/>
    <mergeCell ref="H63:H64"/>
    <mergeCell ref="M63:M64"/>
    <mergeCell ref="R63:R64"/>
    <mergeCell ref="W63:W64"/>
    <mergeCell ref="AB63:AB64"/>
    <mergeCell ref="AG61:AG62"/>
    <mergeCell ref="AL61:AL62"/>
    <mergeCell ref="AR61:AR62"/>
    <mergeCell ref="AW61:AW62"/>
    <mergeCell ref="BB61:BB62"/>
    <mergeCell ref="BG61:BG62"/>
    <mergeCell ref="C61:C62"/>
    <mergeCell ref="H61:H62"/>
    <mergeCell ref="M61:M62"/>
    <mergeCell ref="R61:R62"/>
    <mergeCell ref="W61:W62"/>
    <mergeCell ref="AB61:AB62"/>
    <mergeCell ref="AG59:AG60"/>
    <mergeCell ref="AL59:AL60"/>
    <mergeCell ref="AR59:AR60"/>
    <mergeCell ref="AW59:AW60"/>
    <mergeCell ref="BB59:BB60"/>
    <mergeCell ref="BG59:BG60"/>
    <mergeCell ref="C59:C60"/>
    <mergeCell ref="H59:H60"/>
    <mergeCell ref="M59:M60"/>
    <mergeCell ref="R59:R60"/>
    <mergeCell ref="W59:W60"/>
    <mergeCell ref="AB59:AB60"/>
    <mergeCell ref="AG57:AG58"/>
    <mergeCell ref="AL57:AL58"/>
    <mergeCell ref="AR57:AR58"/>
    <mergeCell ref="AW57:AW58"/>
    <mergeCell ref="BB57:BB58"/>
    <mergeCell ref="BG57:BG58"/>
    <mergeCell ref="C57:C58"/>
    <mergeCell ref="H57:H58"/>
    <mergeCell ref="M57:M58"/>
    <mergeCell ref="R57:R58"/>
    <mergeCell ref="W57:W58"/>
    <mergeCell ref="AB57:AB58"/>
    <mergeCell ref="AG55:AG56"/>
    <mergeCell ref="AL55:AL56"/>
    <mergeCell ref="AR55:AR56"/>
    <mergeCell ref="AW55:AW56"/>
    <mergeCell ref="BB55:BB56"/>
    <mergeCell ref="BG55:BG56"/>
    <mergeCell ref="C55:C56"/>
    <mergeCell ref="H55:H56"/>
    <mergeCell ref="M55:M56"/>
    <mergeCell ref="R55:R56"/>
    <mergeCell ref="W55:W56"/>
    <mergeCell ref="AB55:AB56"/>
    <mergeCell ref="AG53:AG54"/>
    <mergeCell ref="AL53:AL54"/>
    <mergeCell ref="AR53:AR54"/>
    <mergeCell ref="AW53:AW54"/>
    <mergeCell ref="BB53:BB54"/>
    <mergeCell ref="BG53:BG54"/>
    <mergeCell ref="C53:C54"/>
    <mergeCell ref="H53:H54"/>
    <mergeCell ref="M53:M54"/>
    <mergeCell ref="R53:R54"/>
    <mergeCell ref="W53:W54"/>
    <mergeCell ref="AB53:AB54"/>
    <mergeCell ref="AG51:AG52"/>
    <mergeCell ref="AL51:AL52"/>
    <mergeCell ref="AR51:AR52"/>
    <mergeCell ref="AW51:AW52"/>
    <mergeCell ref="BB51:BB52"/>
    <mergeCell ref="BG51:BG52"/>
    <mergeCell ref="C51:C52"/>
    <mergeCell ref="H51:H52"/>
    <mergeCell ref="M51:M52"/>
    <mergeCell ref="R51:R52"/>
    <mergeCell ref="W51:W52"/>
    <mergeCell ref="AB51:AB52"/>
    <mergeCell ref="AG49:AG50"/>
    <mergeCell ref="AL49:AL50"/>
    <mergeCell ref="AR49:AR50"/>
    <mergeCell ref="AW49:AW50"/>
    <mergeCell ref="BB49:BB50"/>
    <mergeCell ref="BG49:BG50"/>
    <mergeCell ref="C49:C50"/>
    <mergeCell ref="H49:H50"/>
    <mergeCell ref="M49:M50"/>
    <mergeCell ref="R49:R50"/>
    <mergeCell ref="W49:W50"/>
    <mergeCell ref="AB49:AB50"/>
    <mergeCell ref="AG47:AG48"/>
    <mergeCell ref="AL47:AL48"/>
    <mergeCell ref="AR47:AR48"/>
    <mergeCell ref="AW47:AW48"/>
    <mergeCell ref="BB47:BB48"/>
    <mergeCell ref="BG47:BG48"/>
    <mergeCell ref="C47:C48"/>
    <mergeCell ref="H47:H48"/>
    <mergeCell ref="M47:M48"/>
    <mergeCell ref="R47:R48"/>
    <mergeCell ref="W47:W48"/>
    <mergeCell ref="AB47:AB48"/>
    <mergeCell ref="AG45:AG46"/>
    <mergeCell ref="AL45:AL46"/>
    <mergeCell ref="AR45:AR46"/>
    <mergeCell ref="AW45:AW46"/>
    <mergeCell ref="BB45:BB46"/>
    <mergeCell ref="BG45:BG46"/>
    <mergeCell ref="C45:C46"/>
    <mergeCell ref="H45:H46"/>
    <mergeCell ref="M45:M46"/>
    <mergeCell ref="R45:R46"/>
    <mergeCell ref="W45:W46"/>
    <mergeCell ref="AB45:AB46"/>
    <mergeCell ref="AG43:AG44"/>
    <mergeCell ref="AL43:AL44"/>
    <mergeCell ref="AR43:AR44"/>
    <mergeCell ref="AW43:AW44"/>
    <mergeCell ref="BB43:BB44"/>
    <mergeCell ref="BG43:BG44"/>
    <mergeCell ref="C43:C44"/>
    <mergeCell ref="H43:H44"/>
    <mergeCell ref="M43:M44"/>
    <mergeCell ref="R43:R44"/>
    <mergeCell ref="W43:W44"/>
    <mergeCell ref="AB43:AB44"/>
    <mergeCell ref="AG41:AG42"/>
    <mergeCell ref="AL41:AL42"/>
    <mergeCell ref="AR41:AR42"/>
    <mergeCell ref="AW41:AW42"/>
    <mergeCell ref="BB41:BB42"/>
    <mergeCell ref="BG41:BG42"/>
    <mergeCell ref="C41:C42"/>
    <mergeCell ref="H41:H42"/>
    <mergeCell ref="M41:M42"/>
    <mergeCell ref="R41:R42"/>
    <mergeCell ref="W41:W42"/>
    <mergeCell ref="AB41:AB42"/>
    <mergeCell ref="AG39:AG40"/>
    <mergeCell ref="AL39:AL40"/>
    <mergeCell ref="AR39:AR40"/>
    <mergeCell ref="AW39:AW40"/>
    <mergeCell ref="BB39:BB40"/>
    <mergeCell ref="BG39:BG40"/>
    <mergeCell ref="C39:C40"/>
    <mergeCell ref="H39:H40"/>
    <mergeCell ref="M39:M40"/>
    <mergeCell ref="R39:R40"/>
    <mergeCell ref="W39:W40"/>
    <mergeCell ref="AB39:AB40"/>
    <mergeCell ref="AG37:AG38"/>
    <mergeCell ref="AL37:AL38"/>
    <mergeCell ref="AR37:AR38"/>
    <mergeCell ref="AW37:AW38"/>
    <mergeCell ref="BB37:BB38"/>
    <mergeCell ref="BG37:BG38"/>
    <mergeCell ref="C37:C38"/>
    <mergeCell ref="H37:H38"/>
    <mergeCell ref="M37:M38"/>
    <mergeCell ref="R37:R38"/>
    <mergeCell ref="W37:W38"/>
    <mergeCell ref="AB37:AB38"/>
    <mergeCell ref="AG35:AG36"/>
    <mergeCell ref="AL35:AL36"/>
    <mergeCell ref="AR35:AR36"/>
    <mergeCell ref="AW35:AW36"/>
    <mergeCell ref="BB35:BB36"/>
    <mergeCell ref="BG35:BG36"/>
    <mergeCell ref="C35:C36"/>
    <mergeCell ref="H35:H36"/>
    <mergeCell ref="M35:M36"/>
    <mergeCell ref="R35:R36"/>
    <mergeCell ref="W35:W36"/>
    <mergeCell ref="AB35:AB36"/>
    <mergeCell ref="AG33:AG34"/>
    <mergeCell ref="AL33:AL34"/>
    <mergeCell ref="AR33:AR34"/>
    <mergeCell ref="AW33:AW34"/>
    <mergeCell ref="BB33:BB34"/>
    <mergeCell ref="BG33:BG34"/>
    <mergeCell ref="C33:C34"/>
    <mergeCell ref="H33:H34"/>
    <mergeCell ref="M33:M34"/>
    <mergeCell ref="R33:R34"/>
    <mergeCell ref="W33:W34"/>
    <mergeCell ref="AB33:AB34"/>
    <mergeCell ref="AG31:AG32"/>
    <mergeCell ref="AL31:AL32"/>
    <mergeCell ref="AR31:AR32"/>
    <mergeCell ref="AW31:AW32"/>
    <mergeCell ref="BB31:BB32"/>
    <mergeCell ref="BG31:BG32"/>
    <mergeCell ref="C31:C32"/>
    <mergeCell ref="H31:H32"/>
    <mergeCell ref="M31:M32"/>
    <mergeCell ref="R31:R32"/>
    <mergeCell ref="W31:W32"/>
    <mergeCell ref="AB31:AB32"/>
    <mergeCell ref="AG29:AG30"/>
    <mergeCell ref="AL29:AL30"/>
    <mergeCell ref="AR29:AR30"/>
    <mergeCell ref="AW29:AW30"/>
    <mergeCell ref="BB29:BB30"/>
    <mergeCell ref="BG29:BG30"/>
    <mergeCell ref="C29:C30"/>
    <mergeCell ref="H29:H30"/>
    <mergeCell ref="M29:M30"/>
    <mergeCell ref="R29:R30"/>
    <mergeCell ref="W29:W30"/>
    <mergeCell ref="AB29:AB30"/>
    <mergeCell ref="AG27:AG28"/>
    <mergeCell ref="AL27:AL28"/>
    <mergeCell ref="AR27:AR28"/>
    <mergeCell ref="AW27:AW28"/>
    <mergeCell ref="BB27:BB28"/>
    <mergeCell ref="BG27:BG28"/>
    <mergeCell ref="C27:C28"/>
    <mergeCell ref="H27:H28"/>
    <mergeCell ref="M27:M28"/>
    <mergeCell ref="R27:R28"/>
    <mergeCell ref="W27:W28"/>
    <mergeCell ref="AB27:AB28"/>
    <mergeCell ref="AG25:AG26"/>
    <mergeCell ref="AL25:AL26"/>
    <mergeCell ref="AR25:AR26"/>
    <mergeCell ref="AW25:AW26"/>
    <mergeCell ref="BB25:BB26"/>
    <mergeCell ref="BG25:BG26"/>
    <mergeCell ref="C25:C26"/>
    <mergeCell ref="H25:H26"/>
    <mergeCell ref="M25:M26"/>
    <mergeCell ref="R25:R26"/>
    <mergeCell ref="W25:W26"/>
    <mergeCell ref="AB25:AB26"/>
    <mergeCell ref="AG23:AG24"/>
    <mergeCell ref="AL23:AL24"/>
    <mergeCell ref="AR23:AR24"/>
    <mergeCell ref="AW23:AW24"/>
    <mergeCell ref="BB23:BB24"/>
    <mergeCell ref="BG23:BG24"/>
    <mergeCell ref="C23:C24"/>
    <mergeCell ref="H23:H24"/>
    <mergeCell ref="M23:M24"/>
    <mergeCell ref="R23:R24"/>
    <mergeCell ref="W23:W24"/>
    <mergeCell ref="AB23:AB24"/>
    <mergeCell ref="AG20:AG21"/>
    <mergeCell ref="AL20:AL21"/>
    <mergeCell ref="AR20:AR21"/>
    <mergeCell ref="AW20:AW21"/>
    <mergeCell ref="BB20:BB21"/>
    <mergeCell ref="BG20:BG21"/>
    <mergeCell ref="C20:C21"/>
    <mergeCell ref="H20:H21"/>
    <mergeCell ref="M20:M21"/>
    <mergeCell ref="R20:R21"/>
    <mergeCell ref="W20:W21"/>
    <mergeCell ref="AB20:AB21"/>
    <mergeCell ref="AG18:AG19"/>
    <mergeCell ref="AL18:AL19"/>
    <mergeCell ref="AR18:AR19"/>
    <mergeCell ref="AW18:AW19"/>
    <mergeCell ref="BB18:BB19"/>
    <mergeCell ref="BG18:BG19"/>
    <mergeCell ref="C18:C19"/>
    <mergeCell ref="H18:H19"/>
    <mergeCell ref="M18:M19"/>
    <mergeCell ref="R18:R19"/>
    <mergeCell ref="W18:W19"/>
    <mergeCell ref="AB18:AB19"/>
    <mergeCell ref="AG16:AG17"/>
    <mergeCell ref="AL16:AL17"/>
    <mergeCell ref="AR16:AR17"/>
    <mergeCell ref="AW16:AW17"/>
    <mergeCell ref="BB16:BB17"/>
    <mergeCell ref="BG16:BG17"/>
    <mergeCell ref="C16:C17"/>
    <mergeCell ref="H16:H17"/>
    <mergeCell ref="M16:M17"/>
    <mergeCell ref="R16:R17"/>
    <mergeCell ref="W16:W17"/>
    <mergeCell ref="AB16:AB17"/>
    <mergeCell ref="AG14:AG15"/>
    <mergeCell ref="AL14:AL15"/>
    <mergeCell ref="AR14:AR15"/>
    <mergeCell ref="AW14:AW15"/>
    <mergeCell ref="BB14:BB15"/>
    <mergeCell ref="BG14:BG15"/>
    <mergeCell ref="C14:C15"/>
    <mergeCell ref="H14:H15"/>
    <mergeCell ref="M14:M15"/>
    <mergeCell ref="R14:R15"/>
    <mergeCell ref="W14:W15"/>
    <mergeCell ref="AB14:AB15"/>
    <mergeCell ref="AG12:AG13"/>
    <mergeCell ref="AL12:AL13"/>
    <mergeCell ref="AR12:AR13"/>
    <mergeCell ref="AW12:AW13"/>
    <mergeCell ref="BB12:BB13"/>
    <mergeCell ref="BG12:BG13"/>
    <mergeCell ref="C12:C13"/>
    <mergeCell ref="H12:H13"/>
    <mergeCell ref="M12:M13"/>
    <mergeCell ref="R12:R13"/>
    <mergeCell ref="W12:W13"/>
    <mergeCell ref="AB12:AB13"/>
    <mergeCell ref="AF11:AJ11"/>
    <mergeCell ref="AK11:AO11"/>
    <mergeCell ref="AQ11:AU11"/>
    <mergeCell ref="AV11:AZ11"/>
    <mergeCell ref="BA11:BE11"/>
    <mergeCell ref="BF11:BJ11"/>
    <mergeCell ref="B11:F11"/>
    <mergeCell ref="G11:K11"/>
    <mergeCell ref="L11:P11"/>
    <mergeCell ref="Q11:U11"/>
    <mergeCell ref="V11:Z11"/>
    <mergeCell ref="AA11:AE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Results</vt:lpstr>
      <vt:lpstr>All-Data 18042J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2020-06-11T16:06:29Z</dcterms:created>
  <dcterms:modified xsi:type="dcterms:W3CDTF">2020-06-11T16:16:54Z</dcterms:modified>
</cp:coreProperties>
</file>