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enn\Desktop\Angelo\Youssef Project\20200207 BMDMs in FA\"/>
    </mc:Choice>
  </mc:AlternateContent>
  <xr:revisionPtr revIDLastSave="0" documentId="13_ncr:1_{ABC3A46C-725A-4356-BCFD-D60BD12FC17E}" xr6:coauthVersionLast="45" xr6:coauthVersionMax="45" xr10:uidLastSave="{00000000-0000-0000-0000-000000000000}"/>
  <bookViews>
    <workbookView xWindow="86280" yWindow="-120" windowWidth="29040" windowHeight="15840" xr2:uid="{00000000-000D-0000-FFFF-FFFF00000000}"/>
  </bookViews>
  <sheets>
    <sheet name="Global" sheetId="17" r:id="rId1"/>
  </sheets>
  <definedNames>
    <definedName name="_xlnm._FilterDatabase" localSheetId="0" hidden="1">Global!$A$3:$Y$3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9" i="17" l="1"/>
  <c r="I218" i="17"/>
  <c r="AD4" i="17"/>
  <c r="AE4" i="17"/>
  <c r="AG4" i="17"/>
  <c r="AD5" i="17"/>
  <c r="AE5" i="17"/>
  <c r="AG5" i="17"/>
  <c r="AD6" i="17"/>
  <c r="AE6" i="17"/>
  <c r="AG6" i="17"/>
  <c r="AD7" i="17"/>
  <c r="AE7" i="17"/>
  <c r="AG7" i="17"/>
  <c r="AD8" i="17"/>
  <c r="AE8" i="17"/>
  <c r="AG8" i="17"/>
  <c r="AD9" i="17"/>
  <c r="AE9" i="17"/>
  <c r="AG9" i="17"/>
  <c r="AD10" i="17"/>
  <c r="AE10" i="17"/>
  <c r="AG10" i="17"/>
  <c r="AD11" i="17"/>
  <c r="AE11" i="17"/>
  <c r="AG11" i="17"/>
  <c r="AD12" i="17"/>
  <c r="AE12" i="17"/>
  <c r="AG12" i="17"/>
  <c r="AD13" i="17"/>
  <c r="AE13" i="17"/>
  <c r="AG13" i="17"/>
  <c r="AD14" i="17"/>
  <c r="AE14" i="17"/>
  <c r="AG14" i="17"/>
  <c r="AD15" i="17"/>
  <c r="AE15" i="17"/>
  <c r="AG15" i="17"/>
  <c r="AD16" i="17"/>
  <c r="AE16" i="17"/>
  <c r="AG16" i="17"/>
  <c r="AD17" i="17"/>
  <c r="AE17" i="17"/>
  <c r="AG17" i="17"/>
  <c r="AD18" i="17"/>
  <c r="AE18" i="17"/>
  <c r="AG18" i="17"/>
  <c r="AD19" i="17"/>
  <c r="AE19" i="17"/>
  <c r="AG19" i="17"/>
  <c r="AD20" i="17"/>
  <c r="AE20" i="17"/>
  <c r="AG20" i="17"/>
  <c r="AD21" i="17"/>
  <c r="AE21" i="17"/>
  <c r="AG21" i="17"/>
  <c r="AD22" i="17"/>
  <c r="AE22" i="17"/>
  <c r="AG22" i="17"/>
  <c r="AD23" i="17"/>
  <c r="AE23" i="17"/>
  <c r="AG23" i="17"/>
  <c r="AD24" i="17"/>
  <c r="AE24" i="17"/>
  <c r="AG24" i="17"/>
  <c r="AD25" i="17"/>
  <c r="AE25" i="17"/>
  <c r="AG25" i="17"/>
  <c r="AD26" i="17"/>
  <c r="AE26" i="17"/>
  <c r="AG26" i="17"/>
  <c r="AD27" i="17"/>
  <c r="AE27" i="17"/>
  <c r="AG27" i="17"/>
  <c r="AD28" i="17"/>
  <c r="AE28" i="17"/>
  <c r="AG28" i="17"/>
  <c r="AD29" i="17"/>
  <c r="AE29" i="17"/>
  <c r="AG29" i="17"/>
  <c r="AD30" i="17"/>
  <c r="AE30" i="17"/>
  <c r="AG30" i="17"/>
  <c r="AD31" i="17"/>
  <c r="AE31" i="17"/>
  <c r="AG31" i="17"/>
  <c r="AD32" i="17"/>
  <c r="AE32" i="17"/>
  <c r="AG32" i="17"/>
  <c r="AD33" i="17"/>
  <c r="AE33" i="17"/>
  <c r="AG33" i="17"/>
  <c r="AD34" i="17"/>
  <c r="AE34" i="17"/>
  <c r="AG34" i="17"/>
  <c r="AD35" i="17"/>
  <c r="AE35" i="17"/>
  <c r="AG35" i="17"/>
  <c r="AD36" i="17"/>
  <c r="AE36" i="17"/>
  <c r="AG36" i="17"/>
  <c r="AD37" i="17"/>
  <c r="AE37" i="17"/>
  <c r="AG37" i="17"/>
  <c r="AD38" i="17"/>
  <c r="AE38" i="17"/>
  <c r="AG38" i="17"/>
  <c r="AD39" i="17"/>
  <c r="AE39" i="17"/>
  <c r="AG39" i="17"/>
  <c r="AD40" i="17"/>
  <c r="AE40" i="17"/>
  <c r="AG40" i="17"/>
  <c r="AD41" i="17"/>
  <c r="AE41" i="17"/>
  <c r="AG41" i="17"/>
  <c r="AD42" i="17"/>
  <c r="AE42" i="17"/>
  <c r="AG42" i="17"/>
  <c r="AD43" i="17"/>
  <c r="AE43" i="17"/>
  <c r="AG43" i="17"/>
  <c r="AD44" i="17"/>
  <c r="AE44" i="17"/>
  <c r="AG44" i="17"/>
  <c r="AD45" i="17"/>
  <c r="AE45" i="17"/>
  <c r="AG45" i="17"/>
  <c r="AD46" i="17"/>
  <c r="AE46" i="17"/>
  <c r="AG46" i="17"/>
  <c r="AD47" i="17"/>
  <c r="AE47" i="17"/>
  <c r="AG47" i="17"/>
  <c r="AD48" i="17"/>
  <c r="AE48" i="17"/>
  <c r="AG48" i="17"/>
  <c r="AD49" i="17"/>
  <c r="AE49" i="17"/>
  <c r="AG49" i="17"/>
  <c r="AD50" i="17"/>
  <c r="AE50" i="17"/>
  <c r="AG50" i="17"/>
  <c r="AD51" i="17"/>
  <c r="AE51" i="17"/>
  <c r="AG51" i="17"/>
  <c r="AD52" i="17"/>
  <c r="AE52" i="17"/>
  <c r="AG52" i="17"/>
  <c r="AD53" i="17"/>
  <c r="AE53" i="17"/>
  <c r="AG53" i="17"/>
  <c r="AD54" i="17"/>
  <c r="AE54" i="17"/>
  <c r="AG54" i="17"/>
  <c r="AD55" i="17"/>
  <c r="AE55" i="17"/>
  <c r="AG55" i="17"/>
  <c r="AD56" i="17"/>
  <c r="AE56" i="17"/>
  <c r="AG56" i="17"/>
  <c r="AD57" i="17"/>
  <c r="AE57" i="17"/>
  <c r="AG57" i="17"/>
  <c r="AD58" i="17"/>
  <c r="AE58" i="17"/>
  <c r="AG58" i="17"/>
  <c r="AD59" i="17"/>
  <c r="AE59" i="17"/>
  <c r="AG59" i="17"/>
  <c r="AD60" i="17"/>
  <c r="AE60" i="17"/>
  <c r="AG60" i="17"/>
  <c r="AD61" i="17"/>
  <c r="AE61" i="17"/>
  <c r="AG61" i="17"/>
  <c r="AD62" i="17"/>
  <c r="AE62" i="17"/>
  <c r="AG62" i="17"/>
  <c r="AD63" i="17"/>
  <c r="AE63" i="17"/>
  <c r="AG63" i="17"/>
  <c r="AD64" i="17"/>
  <c r="AE64" i="17"/>
  <c r="AG64" i="17"/>
  <c r="AD65" i="17"/>
  <c r="AE65" i="17"/>
  <c r="AG65" i="17"/>
  <c r="AD66" i="17"/>
  <c r="AE66" i="17"/>
  <c r="AG66" i="17"/>
  <c r="AD67" i="17"/>
  <c r="AE67" i="17"/>
  <c r="AG67" i="17"/>
  <c r="AD68" i="17"/>
  <c r="AE68" i="17"/>
  <c r="AG68" i="17"/>
  <c r="AD69" i="17"/>
  <c r="AE69" i="17"/>
  <c r="AG69" i="17"/>
  <c r="AD70" i="17"/>
  <c r="AE70" i="17"/>
  <c r="AG70" i="17"/>
  <c r="AD71" i="17"/>
  <c r="AE71" i="17"/>
  <c r="AG71" i="17"/>
  <c r="AD72" i="17"/>
  <c r="AE72" i="17"/>
  <c r="AG72" i="17"/>
  <c r="AD73" i="17"/>
  <c r="AE73" i="17"/>
  <c r="AG73" i="17"/>
  <c r="AD74" i="17"/>
  <c r="AE74" i="17"/>
  <c r="AG74" i="17"/>
  <c r="AD75" i="17"/>
  <c r="AE75" i="17"/>
  <c r="AG75" i="17"/>
  <c r="AD76" i="17"/>
  <c r="AE76" i="17"/>
  <c r="AG76" i="17"/>
  <c r="AD77" i="17"/>
  <c r="AE77" i="17"/>
  <c r="AG77" i="17"/>
  <c r="AD79" i="17"/>
  <c r="AE79" i="17"/>
  <c r="AF79" i="17" s="1"/>
  <c r="AG79" i="17"/>
  <c r="AD80" i="17"/>
  <c r="AE80" i="17"/>
  <c r="AG80" i="17"/>
  <c r="AD81" i="17"/>
  <c r="AE81" i="17"/>
  <c r="AG81" i="17"/>
  <c r="AD82" i="17"/>
  <c r="AE82" i="17"/>
  <c r="AG82" i="17"/>
  <c r="AD83" i="17"/>
  <c r="AE83" i="17"/>
  <c r="AF83" i="17" s="1"/>
  <c r="AG83" i="17"/>
  <c r="AD84" i="17"/>
  <c r="AE84" i="17"/>
  <c r="AG84" i="17"/>
  <c r="AD85" i="17"/>
  <c r="AE85" i="17"/>
  <c r="AG85" i="17"/>
  <c r="AD86" i="17"/>
  <c r="AE86" i="17"/>
  <c r="AG86" i="17"/>
  <c r="AD87" i="17"/>
  <c r="AE87" i="17"/>
  <c r="AF87" i="17" s="1"/>
  <c r="AG87" i="17"/>
  <c r="AD88" i="17"/>
  <c r="AE88" i="17"/>
  <c r="AG88" i="17"/>
  <c r="AD89" i="17"/>
  <c r="AE89" i="17"/>
  <c r="AG89" i="17"/>
  <c r="AD90" i="17"/>
  <c r="AE90" i="17"/>
  <c r="AG90" i="17"/>
  <c r="AD91" i="17"/>
  <c r="AE91" i="17"/>
  <c r="AF91" i="17" s="1"/>
  <c r="AG91" i="17"/>
  <c r="AD92" i="17"/>
  <c r="AE92" i="17"/>
  <c r="AG92" i="17"/>
  <c r="AD93" i="17"/>
  <c r="AE93" i="17"/>
  <c r="AG93" i="17"/>
  <c r="AD94" i="17"/>
  <c r="AE94" i="17"/>
  <c r="AG94" i="17"/>
  <c r="AD95" i="17"/>
  <c r="AE95" i="17"/>
  <c r="AF95" i="17" s="1"/>
  <c r="AG95" i="17"/>
  <c r="AD96" i="17"/>
  <c r="AE96" i="17"/>
  <c r="AG96" i="17"/>
  <c r="AD97" i="17"/>
  <c r="AE97" i="17"/>
  <c r="AG97" i="17"/>
  <c r="AD98" i="17"/>
  <c r="AE98" i="17"/>
  <c r="AG98" i="17"/>
  <c r="AD99" i="17"/>
  <c r="AE99" i="17"/>
  <c r="AG99" i="17"/>
  <c r="AD100" i="17"/>
  <c r="AE100" i="17"/>
  <c r="AG100" i="17"/>
  <c r="AD101" i="17"/>
  <c r="AE101" i="17"/>
  <c r="AG101" i="17"/>
  <c r="AD102" i="17"/>
  <c r="AE102" i="17"/>
  <c r="AG102" i="17"/>
  <c r="AD103" i="17"/>
  <c r="AE103" i="17"/>
  <c r="AF103" i="17" s="1"/>
  <c r="AG103" i="17"/>
  <c r="AD104" i="17"/>
  <c r="AE104" i="17"/>
  <c r="AG104" i="17"/>
  <c r="AD105" i="17"/>
  <c r="AE105" i="17"/>
  <c r="AG105" i="17"/>
  <c r="AD106" i="17"/>
  <c r="AE106" i="17"/>
  <c r="AG106" i="17"/>
  <c r="AD107" i="17"/>
  <c r="AE107" i="17"/>
  <c r="AG107" i="17"/>
  <c r="AD108" i="17"/>
  <c r="AE108" i="17"/>
  <c r="AG108" i="17"/>
  <c r="AD109" i="17"/>
  <c r="AE109" i="17"/>
  <c r="AG109" i="17"/>
  <c r="AD110" i="17"/>
  <c r="AE110" i="17"/>
  <c r="AG110" i="17"/>
  <c r="AD111" i="17"/>
  <c r="AE111" i="17"/>
  <c r="AG111" i="17"/>
  <c r="AD112" i="17"/>
  <c r="AE112" i="17"/>
  <c r="AG112" i="17"/>
  <c r="AD113" i="17"/>
  <c r="AE113" i="17"/>
  <c r="AG113" i="17"/>
  <c r="AD114" i="17"/>
  <c r="AE114" i="17"/>
  <c r="AG114" i="17"/>
  <c r="AD115" i="17"/>
  <c r="AE115" i="17"/>
  <c r="AG115" i="17"/>
  <c r="AD116" i="17"/>
  <c r="AE116" i="17"/>
  <c r="AG116" i="17"/>
  <c r="AD117" i="17"/>
  <c r="AE117" i="17"/>
  <c r="AG117" i="17"/>
  <c r="AD118" i="17"/>
  <c r="AE118" i="17"/>
  <c r="AG118" i="17"/>
  <c r="AD119" i="17"/>
  <c r="AE119" i="17"/>
  <c r="AG119" i="17"/>
  <c r="AD120" i="17"/>
  <c r="AE120" i="17"/>
  <c r="AG120" i="17"/>
  <c r="AD121" i="17"/>
  <c r="AE121" i="17"/>
  <c r="AG121" i="17"/>
  <c r="AD122" i="17"/>
  <c r="AE122" i="17"/>
  <c r="AG122" i="17"/>
  <c r="AD123" i="17"/>
  <c r="AE123" i="17"/>
  <c r="AF123" i="17" s="1"/>
  <c r="AG123" i="17"/>
  <c r="AD124" i="17"/>
  <c r="AE124" i="17"/>
  <c r="AG124" i="17"/>
  <c r="AD125" i="17"/>
  <c r="AE125" i="17"/>
  <c r="AG125" i="17"/>
  <c r="AD126" i="17"/>
  <c r="AE126" i="17"/>
  <c r="AG126" i="17"/>
  <c r="AD127" i="17"/>
  <c r="AE127" i="17"/>
  <c r="AF127" i="17" s="1"/>
  <c r="AG127" i="17"/>
  <c r="AD128" i="17"/>
  <c r="AE128" i="17"/>
  <c r="AG128" i="17"/>
  <c r="AD129" i="17"/>
  <c r="AE129" i="17"/>
  <c r="AG129" i="17"/>
  <c r="AD130" i="17"/>
  <c r="AE130" i="17"/>
  <c r="AG130" i="17"/>
  <c r="AD131" i="17"/>
  <c r="AE131" i="17"/>
  <c r="AF131" i="17" s="1"/>
  <c r="AG131" i="17"/>
  <c r="AD132" i="17"/>
  <c r="AE132" i="17"/>
  <c r="AG132" i="17"/>
  <c r="AD133" i="17"/>
  <c r="AE133" i="17"/>
  <c r="AG133" i="17"/>
  <c r="AD134" i="17"/>
  <c r="AE134" i="17"/>
  <c r="AG134" i="17"/>
  <c r="AD135" i="17"/>
  <c r="AE135" i="17"/>
  <c r="AF135" i="17" s="1"/>
  <c r="AG135" i="17"/>
  <c r="AD136" i="17"/>
  <c r="AE136" i="17"/>
  <c r="AG136" i="17"/>
  <c r="AD137" i="17"/>
  <c r="AE137" i="17"/>
  <c r="AG137" i="17"/>
  <c r="AD138" i="17"/>
  <c r="AE138" i="17"/>
  <c r="AG138" i="17"/>
  <c r="AD139" i="17"/>
  <c r="AE139" i="17"/>
  <c r="AF139" i="17" s="1"/>
  <c r="AG139" i="17"/>
  <c r="AD140" i="17"/>
  <c r="AE140" i="17"/>
  <c r="AG140" i="17"/>
  <c r="AD141" i="17"/>
  <c r="AE141" i="17"/>
  <c r="AG141" i="17"/>
  <c r="AD142" i="17"/>
  <c r="AE142" i="17"/>
  <c r="AG142" i="17"/>
  <c r="AD143" i="17"/>
  <c r="AE143" i="17"/>
  <c r="AF143" i="17" s="1"/>
  <c r="AG143" i="17"/>
  <c r="AD144" i="17"/>
  <c r="AE144" i="17"/>
  <c r="AG144" i="17"/>
  <c r="AD145" i="17"/>
  <c r="AE145" i="17"/>
  <c r="AG145" i="17"/>
  <c r="AD146" i="17"/>
  <c r="AE146" i="17"/>
  <c r="AG146" i="17"/>
  <c r="AD147" i="17"/>
  <c r="AE147" i="17"/>
  <c r="AF147" i="17" s="1"/>
  <c r="AG147" i="17"/>
  <c r="AD148" i="17"/>
  <c r="AE148" i="17"/>
  <c r="AG148" i="17"/>
  <c r="AD149" i="17"/>
  <c r="AE149" i="17"/>
  <c r="AG149" i="17"/>
  <c r="AD150" i="17"/>
  <c r="AE150" i="17"/>
  <c r="AG150" i="17"/>
  <c r="AD151" i="17"/>
  <c r="AE151" i="17"/>
  <c r="AF151" i="17" s="1"/>
  <c r="AG151" i="17"/>
  <c r="AD152" i="17"/>
  <c r="AE152" i="17"/>
  <c r="AG152" i="17"/>
  <c r="AD153" i="17"/>
  <c r="AE153" i="17"/>
  <c r="AG153" i="17"/>
  <c r="AD154" i="17"/>
  <c r="AE154" i="17"/>
  <c r="AG154" i="17"/>
  <c r="AD155" i="17"/>
  <c r="AE155" i="17"/>
  <c r="AF155" i="17" s="1"/>
  <c r="AG155" i="17"/>
  <c r="AD156" i="17"/>
  <c r="AE156" i="17"/>
  <c r="AG156" i="17"/>
  <c r="AD157" i="17"/>
  <c r="AE157" i="17"/>
  <c r="AG157" i="17"/>
  <c r="AD158" i="17"/>
  <c r="AE158" i="17"/>
  <c r="AG158" i="17"/>
  <c r="AD159" i="17"/>
  <c r="AE159" i="17"/>
  <c r="AF159" i="17" s="1"/>
  <c r="AG159" i="17"/>
  <c r="AD160" i="17"/>
  <c r="AE160" i="17"/>
  <c r="AG160" i="17"/>
  <c r="AD161" i="17"/>
  <c r="AE161" i="17"/>
  <c r="AG161" i="17"/>
  <c r="AD162" i="17"/>
  <c r="AE162" i="17"/>
  <c r="AG162" i="17"/>
  <c r="AD163" i="17"/>
  <c r="AE163" i="17"/>
  <c r="AF163" i="17" s="1"/>
  <c r="AG163" i="17"/>
  <c r="AD164" i="17"/>
  <c r="AE164" i="17"/>
  <c r="AG164" i="17"/>
  <c r="AD165" i="17"/>
  <c r="AE165" i="17"/>
  <c r="AG165" i="17"/>
  <c r="AD166" i="17"/>
  <c r="AE166" i="17"/>
  <c r="AG166" i="17"/>
  <c r="AD167" i="17"/>
  <c r="AE167" i="17"/>
  <c r="AF167" i="17" s="1"/>
  <c r="AG167" i="17"/>
  <c r="AD168" i="17"/>
  <c r="AE168" i="17"/>
  <c r="AG168" i="17"/>
  <c r="AD169" i="17"/>
  <c r="AE169" i="17"/>
  <c r="AF169" i="17" s="1"/>
  <c r="AG169" i="17"/>
  <c r="AD170" i="17"/>
  <c r="AE170" i="17"/>
  <c r="AG170" i="17"/>
  <c r="AD171" i="17"/>
  <c r="AE171" i="17"/>
  <c r="AG171" i="17"/>
  <c r="AD172" i="17"/>
  <c r="AE172" i="17"/>
  <c r="AG172" i="17"/>
  <c r="AD173" i="17"/>
  <c r="AE173" i="17"/>
  <c r="AF173" i="17" s="1"/>
  <c r="AG173" i="17"/>
  <c r="AD174" i="17"/>
  <c r="AE174" i="17"/>
  <c r="AG174" i="17"/>
  <c r="AD175" i="17"/>
  <c r="AE175" i="17"/>
  <c r="AF175" i="17" s="1"/>
  <c r="AG175" i="17"/>
  <c r="AD176" i="17"/>
  <c r="AE176" i="17"/>
  <c r="AG176" i="17"/>
  <c r="AD177" i="17"/>
  <c r="AE177" i="17"/>
  <c r="AF177" i="17" s="1"/>
  <c r="AG177" i="17"/>
  <c r="AD178" i="17"/>
  <c r="AE178" i="17"/>
  <c r="AG178" i="17"/>
  <c r="AD179" i="17"/>
  <c r="AE179" i="17"/>
  <c r="AG179" i="17"/>
  <c r="AD180" i="17"/>
  <c r="AE180" i="17"/>
  <c r="AG180" i="17"/>
  <c r="AD181" i="17"/>
  <c r="AE181" i="17"/>
  <c r="AF181" i="17" s="1"/>
  <c r="AG181" i="17"/>
  <c r="AD182" i="17"/>
  <c r="AE182" i="17"/>
  <c r="AG182" i="17"/>
  <c r="AD183" i="17"/>
  <c r="AE183" i="17"/>
  <c r="AF183" i="17" s="1"/>
  <c r="AG183" i="17"/>
  <c r="AD184" i="17"/>
  <c r="AE184" i="17"/>
  <c r="AG184" i="17"/>
  <c r="AD185" i="17"/>
  <c r="AE185" i="17"/>
  <c r="AF185" i="17" s="1"/>
  <c r="AG185" i="17"/>
  <c r="AD186" i="17"/>
  <c r="AE186" i="17"/>
  <c r="AG186" i="17"/>
  <c r="AD187" i="17"/>
  <c r="AE187" i="17"/>
  <c r="AF187" i="17" s="1"/>
  <c r="AG187" i="17"/>
  <c r="AD188" i="17"/>
  <c r="AE188" i="17"/>
  <c r="AG188" i="17"/>
  <c r="AD189" i="17"/>
  <c r="AE189" i="17"/>
  <c r="AF189" i="17" s="1"/>
  <c r="AG189" i="17"/>
  <c r="AD190" i="17"/>
  <c r="AE190" i="17"/>
  <c r="AG190" i="17"/>
  <c r="AD191" i="17"/>
  <c r="AE191" i="17"/>
  <c r="AF191" i="17" s="1"/>
  <c r="AG191" i="17"/>
  <c r="AD192" i="17"/>
  <c r="AE192" i="17"/>
  <c r="AG192" i="17"/>
  <c r="AD193" i="17"/>
  <c r="AE193" i="17"/>
  <c r="AF193" i="17" s="1"/>
  <c r="AG193" i="17"/>
  <c r="AD194" i="17"/>
  <c r="AE194" i="17"/>
  <c r="AG194" i="17"/>
  <c r="AD195" i="17"/>
  <c r="AE195" i="17"/>
  <c r="AF195" i="17" s="1"/>
  <c r="AG195" i="17"/>
  <c r="AD196" i="17"/>
  <c r="AE196" i="17"/>
  <c r="AG196" i="17"/>
  <c r="AD197" i="17"/>
  <c r="AE197" i="17"/>
  <c r="AF197" i="17" s="1"/>
  <c r="AG197" i="17"/>
  <c r="AD78" i="17"/>
  <c r="AE78" i="17"/>
  <c r="AG78" i="17"/>
  <c r="AD198" i="17"/>
  <c r="AE198" i="17"/>
  <c r="AF198" i="17" s="1"/>
  <c r="AG198" i="17"/>
  <c r="AD199" i="17"/>
  <c r="AE199" i="17"/>
  <c r="AG199" i="17"/>
  <c r="AD200" i="17"/>
  <c r="AE200" i="17"/>
  <c r="AF200" i="17" s="1"/>
  <c r="AG200" i="17"/>
  <c r="AD201" i="17"/>
  <c r="AE201" i="17"/>
  <c r="AG201" i="17"/>
  <c r="AD202" i="17"/>
  <c r="AE202" i="17"/>
  <c r="AF202" i="17" s="1"/>
  <c r="AG202" i="17"/>
  <c r="AD203" i="17"/>
  <c r="AE203" i="17"/>
  <c r="AG203" i="17"/>
  <c r="AD204" i="17"/>
  <c r="AE204" i="17"/>
  <c r="AF204" i="17" s="1"/>
  <c r="AG204" i="17"/>
  <c r="AD205" i="17"/>
  <c r="AE205" i="17"/>
  <c r="AG205" i="17"/>
  <c r="AD206" i="17"/>
  <c r="AE206" i="17"/>
  <c r="AF206" i="17" s="1"/>
  <c r="AG206" i="17"/>
  <c r="AD207" i="17"/>
  <c r="AE207" i="17"/>
  <c r="AG207" i="17"/>
  <c r="AD208" i="17"/>
  <c r="AE208" i="17"/>
  <c r="AF208" i="17" s="1"/>
  <c r="AG208" i="17"/>
  <c r="AD209" i="17"/>
  <c r="AE209" i="17"/>
  <c r="AG209" i="17"/>
  <c r="AD210" i="17"/>
  <c r="AE210" i="17"/>
  <c r="AG210" i="17"/>
  <c r="AD211" i="17"/>
  <c r="AE211" i="17"/>
  <c r="AG211" i="17"/>
  <c r="AD212" i="17"/>
  <c r="AE212" i="17"/>
  <c r="AF212" i="17" s="1"/>
  <c r="AG212" i="17"/>
  <c r="AD213" i="17"/>
  <c r="AE213" i="17"/>
  <c r="AG213" i="17"/>
  <c r="AD214" i="17"/>
  <c r="AE214" i="17"/>
  <c r="AF214" i="17" s="1"/>
  <c r="AG214" i="17"/>
  <c r="AD215" i="17"/>
  <c r="AE215" i="17"/>
  <c r="AG215" i="17"/>
  <c r="AD216" i="17"/>
  <c r="AE216" i="17"/>
  <c r="AF216" i="17" s="1"/>
  <c r="AG216" i="17"/>
  <c r="AD217" i="17"/>
  <c r="AE217" i="17"/>
  <c r="AG217" i="17"/>
  <c r="AG3" i="17"/>
  <c r="AE3" i="17"/>
  <c r="AD3" i="17"/>
  <c r="Z4" i="17"/>
  <c r="AB4" i="17" s="1"/>
  <c r="AA4" i="17"/>
  <c r="Z5" i="17"/>
  <c r="AA5" i="17"/>
  <c r="Z6" i="17"/>
  <c r="AB6" i="17" s="1"/>
  <c r="AA6" i="17"/>
  <c r="Z7" i="17"/>
  <c r="AA7" i="17"/>
  <c r="AB7" i="17"/>
  <c r="Z8" i="17"/>
  <c r="AA8" i="17"/>
  <c r="Z9" i="17"/>
  <c r="AA9" i="17"/>
  <c r="Z10" i="17"/>
  <c r="AA10" i="17"/>
  <c r="Z11" i="17"/>
  <c r="AA11" i="17"/>
  <c r="Z12" i="17"/>
  <c r="AA12" i="17"/>
  <c r="Z13" i="17"/>
  <c r="AA13" i="17"/>
  <c r="Z14" i="17"/>
  <c r="AA14" i="17"/>
  <c r="Z15" i="17"/>
  <c r="AA15" i="17"/>
  <c r="Z16" i="17"/>
  <c r="AA16" i="17"/>
  <c r="Z17" i="17"/>
  <c r="AA17" i="17"/>
  <c r="Z18" i="17"/>
  <c r="AA18" i="17"/>
  <c r="Z19" i="17"/>
  <c r="AA19" i="17"/>
  <c r="Z20" i="17"/>
  <c r="AA20" i="17"/>
  <c r="Z21" i="17"/>
  <c r="AA21" i="17"/>
  <c r="Z22" i="17"/>
  <c r="AA22" i="17"/>
  <c r="Z23" i="17"/>
  <c r="AA23" i="17"/>
  <c r="Z24" i="17"/>
  <c r="AA24" i="17"/>
  <c r="Z25" i="17"/>
  <c r="AA25" i="17"/>
  <c r="Z26" i="17"/>
  <c r="AA26" i="17"/>
  <c r="Z27" i="17"/>
  <c r="AA27" i="17"/>
  <c r="Z28" i="17"/>
  <c r="AA28" i="17"/>
  <c r="Z29" i="17"/>
  <c r="AA29" i="17"/>
  <c r="Z30" i="17"/>
  <c r="AA30" i="17"/>
  <c r="Z31" i="17"/>
  <c r="AA31" i="17"/>
  <c r="Z32" i="17"/>
  <c r="AA32" i="17"/>
  <c r="Z33" i="17"/>
  <c r="AA33" i="17"/>
  <c r="Z34" i="17"/>
  <c r="AA34" i="17"/>
  <c r="Z35" i="17"/>
  <c r="AA35" i="17"/>
  <c r="AB35" i="17" s="1"/>
  <c r="Z36" i="17"/>
  <c r="AA36" i="17"/>
  <c r="Z37" i="17"/>
  <c r="AA37" i="17"/>
  <c r="Z38" i="17"/>
  <c r="AA38" i="17"/>
  <c r="Z39" i="17"/>
  <c r="AA39" i="17"/>
  <c r="Z40" i="17"/>
  <c r="AA40" i="17"/>
  <c r="Z41" i="17"/>
  <c r="AA41" i="17"/>
  <c r="Z42" i="17"/>
  <c r="AA42" i="17"/>
  <c r="Z43" i="17"/>
  <c r="AA43" i="17"/>
  <c r="Z44" i="17"/>
  <c r="AA44" i="17"/>
  <c r="Z45" i="17"/>
  <c r="AA45" i="17"/>
  <c r="Z46" i="17"/>
  <c r="AA46" i="17"/>
  <c r="Z47" i="17"/>
  <c r="AA47" i="17"/>
  <c r="Z48" i="17"/>
  <c r="AA48" i="17"/>
  <c r="Z49" i="17"/>
  <c r="AA49" i="17"/>
  <c r="Z50" i="17"/>
  <c r="AA50" i="17"/>
  <c r="Z51" i="17"/>
  <c r="AA51" i="17"/>
  <c r="Z52" i="17"/>
  <c r="AA52" i="17"/>
  <c r="Z53" i="17"/>
  <c r="AA53" i="17"/>
  <c r="Z54" i="17"/>
  <c r="AA54" i="17"/>
  <c r="Z55" i="17"/>
  <c r="AA55" i="17"/>
  <c r="Z56" i="17"/>
  <c r="AA56" i="17"/>
  <c r="AB56" i="17" s="1"/>
  <c r="Z57" i="17"/>
  <c r="AA57" i="17"/>
  <c r="Z58" i="17"/>
  <c r="AA58" i="17"/>
  <c r="Z59" i="17"/>
  <c r="AA59" i="17"/>
  <c r="Z60" i="17"/>
  <c r="AA60" i="17"/>
  <c r="Z61" i="17"/>
  <c r="AA61" i="17"/>
  <c r="Z62" i="17"/>
  <c r="AA62" i="17"/>
  <c r="Z63" i="17"/>
  <c r="AA63" i="17"/>
  <c r="Z64" i="17"/>
  <c r="AA64" i="17"/>
  <c r="Z65" i="17"/>
  <c r="AA65" i="17"/>
  <c r="Z66" i="17"/>
  <c r="AA66" i="17"/>
  <c r="Z67" i="17"/>
  <c r="AA67" i="17"/>
  <c r="AB67" i="17" s="1"/>
  <c r="Z68" i="17"/>
  <c r="AA68" i="17"/>
  <c r="Z69" i="17"/>
  <c r="AA69" i="17"/>
  <c r="Z70" i="17"/>
  <c r="AA70" i="17"/>
  <c r="Z71" i="17"/>
  <c r="AA71" i="17"/>
  <c r="Z72" i="17"/>
  <c r="AA72" i="17"/>
  <c r="Z73" i="17"/>
  <c r="AA73" i="17"/>
  <c r="Z74" i="17"/>
  <c r="AA74" i="17"/>
  <c r="Z75" i="17"/>
  <c r="AA75" i="17"/>
  <c r="Z76" i="17"/>
  <c r="AA76" i="17"/>
  <c r="Z77" i="17"/>
  <c r="AA77" i="17"/>
  <c r="Z79" i="17"/>
  <c r="AA79" i="17"/>
  <c r="Z80" i="17"/>
  <c r="AA80" i="17"/>
  <c r="Z81" i="17"/>
  <c r="AB81" i="17" s="1"/>
  <c r="AA81" i="17"/>
  <c r="Z82" i="17"/>
  <c r="AA82" i="17"/>
  <c r="Z83" i="17"/>
  <c r="AA83" i="17"/>
  <c r="Z84" i="17"/>
  <c r="AA84" i="17"/>
  <c r="Z85" i="17"/>
  <c r="AA85" i="17"/>
  <c r="Z86" i="17"/>
  <c r="AA86" i="17"/>
  <c r="Z87" i="17"/>
  <c r="AA87" i="17"/>
  <c r="Z88" i="17"/>
  <c r="AA88" i="17"/>
  <c r="Z89" i="17"/>
  <c r="AA89" i="17"/>
  <c r="Z90" i="17"/>
  <c r="AA90" i="17"/>
  <c r="Z91" i="17"/>
  <c r="AA91" i="17"/>
  <c r="Z92" i="17"/>
  <c r="AA92" i="17"/>
  <c r="Z93" i="17"/>
  <c r="AA93" i="17"/>
  <c r="Z94" i="17"/>
  <c r="AA94" i="17"/>
  <c r="Z95" i="17"/>
  <c r="AA95" i="17"/>
  <c r="Z96" i="17"/>
  <c r="AB96" i="17" s="1"/>
  <c r="AA96" i="17"/>
  <c r="Z97" i="17"/>
  <c r="AA97" i="17"/>
  <c r="Z98" i="17"/>
  <c r="AA98" i="17"/>
  <c r="Z99" i="17"/>
  <c r="AA99" i="17"/>
  <c r="Z100" i="17"/>
  <c r="AB100" i="17" s="1"/>
  <c r="AA100" i="17"/>
  <c r="Z101" i="17"/>
  <c r="AA101" i="17"/>
  <c r="Z102" i="17"/>
  <c r="AA102" i="17"/>
  <c r="Z103" i="17"/>
  <c r="AA103" i="17"/>
  <c r="Z104" i="17"/>
  <c r="AB104" i="17" s="1"/>
  <c r="AA104" i="17"/>
  <c r="Z105" i="17"/>
  <c r="AA105" i="17"/>
  <c r="Z106" i="17"/>
  <c r="AA106" i="17"/>
  <c r="Z107" i="17"/>
  <c r="AA107" i="17"/>
  <c r="Z108" i="17"/>
  <c r="AB108" i="17" s="1"/>
  <c r="AA108" i="17"/>
  <c r="Z109" i="17"/>
  <c r="AA109" i="17"/>
  <c r="Z110" i="17"/>
  <c r="AA110" i="17"/>
  <c r="Z111" i="17"/>
  <c r="AA111" i="17"/>
  <c r="Z112" i="17"/>
  <c r="AA112" i="17"/>
  <c r="Z113" i="17"/>
  <c r="AA113" i="17"/>
  <c r="Z114" i="17"/>
  <c r="AA114" i="17"/>
  <c r="Z115" i="17"/>
  <c r="AA115" i="17"/>
  <c r="Z116" i="17"/>
  <c r="AA116" i="17"/>
  <c r="Z117" i="17"/>
  <c r="AA117" i="17"/>
  <c r="Z118" i="17"/>
  <c r="AA118" i="17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Z130" i="17"/>
  <c r="AA130" i="17"/>
  <c r="Z131" i="17"/>
  <c r="AA131" i="17"/>
  <c r="Z132" i="17"/>
  <c r="AA132" i="17"/>
  <c r="Z133" i="17"/>
  <c r="AA133" i="17"/>
  <c r="Z134" i="17"/>
  <c r="AA134" i="17"/>
  <c r="Z135" i="17"/>
  <c r="AA135" i="17"/>
  <c r="Z136" i="17"/>
  <c r="AA136" i="17"/>
  <c r="Z137" i="17"/>
  <c r="AA137" i="17"/>
  <c r="AB137" i="17" s="1"/>
  <c r="Z138" i="17"/>
  <c r="AA138" i="17"/>
  <c r="Z139" i="17"/>
  <c r="AA139" i="17"/>
  <c r="Z140" i="17"/>
  <c r="AB140" i="17" s="1"/>
  <c r="AA140" i="17"/>
  <c r="Z141" i="17"/>
  <c r="AB141" i="17" s="1"/>
  <c r="AA141" i="17"/>
  <c r="Z142" i="17"/>
  <c r="AA142" i="17"/>
  <c r="Z143" i="17"/>
  <c r="AB143" i="17" s="1"/>
  <c r="AA143" i="17"/>
  <c r="Z144" i="17"/>
  <c r="AA144" i="17"/>
  <c r="Z145" i="17"/>
  <c r="AB145" i="17" s="1"/>
  <c r="AA145" i="17"/>
  <c r="Z146" i="17"/>
  <c r="AA146" i="17"/>
  <c r="Z147" i="17"/>
  <c r="AA147" i="17"/>
  <c r="Z148" i="17"/>
  <c r="AA148" i="17"/>
  <c r="Z149" i="17"/>
  <c r="AA149" i="17"/>
  <c r="Z150" i="17"/>
  <c r="AA150" i="17"/>
  <c r="Z151" i="17"/>
  <c r="AA151" i="17"/>
  <c r="Z152" i="17"/>
  <c r="AA152" i="17"/>
  <c r="Z153" i="17"/>
  <c r="AB153" i="17" s="1"/>
  <c r="AA153" i="17"/>
  <c r="Z154" i="17"/>
  <c r="AA154" i="17"/>
  <c r="Z155" i="17"/>
  <c r="AA155" i="17"/>
  <c r="Z156" i="17"/>
  <c r="AB156" i="17" s="1"/>
  <c r="AA156" i="17"/>
  <c r="Z157" i="17"/>
  <c r="AA157" i="17"/>
  <c r="Z158" i="17"/>
  <c r="AA158" i="17"/>
  <c r="Z159" i="17"/>
  <c r="AA159" i="17"/>
  <c r="Z160" i="17"/>
  <c r="AA160" i="17"/>
  <c r="Z161" i="17"/>
  <c r="AA161" i="17"/>
  <c r="Z162" i="17"/>
  <c r="AA162" i="17"/>
  <c r="Z163" i="17"/>
  <c r="AA163" i="17"/>
  <c r="Z164" i="17"/>
  <c r="AB164" i="17" s="1"/>
  <c r="AA164" i="17"/>
  <c r="Z165" i="17"/>
  <c r="AA165" i="17"/>
  <c r="Z166" i="17"/>
  <c r="AA166" i="17"/>
  <c r="Z167" i="17"/>
  <c r="AA167" i="17"/>
  <c r="Z168" i="17"/>
  <c r="AB168" i="17" s="1"/>
  <c r="AA168" i="17"/>
  <c r="Z169" i="17"/>
  <c r="AA169" i="17"/>
  <c r="Z170" i="17"/>
  <c r="AA170" i="17"/>
  <c r="Z171" i="17"/>
  <c r="AA171" i="17"/>
  <c r="Z172" i="17"/>
  <c r="AA172" i="17"/>
  <c r="AB172" i="17"/>
  <c r="Z173" i="17"/>
  <c r="AA173" i="17"/>
  <c r="Z174" i="17"/>
  <c r="AA174" i="17"/>
  <c r="Z175" i="17"/>
  <c r="AA175" i="17"/>
  <c r="Z176" i="17"/>
  <c r="AA176" i="17"/>
  <c r="Z177" i="17"/>
  <c r="AA177" i="17"/>
  <c r="Z178" i="17"/>
  <c r="AA178" i="17"/>
  <c r="Z179" i="17"/>
  <c r="AA179" i="17"/>
  <c r="Z180" i="17"/>
  <c r="AA180" i="17"/>
  <c r="Z181" i="17"/>
  <c r="AA181" i="17"/>
  <c r="Z182" i="17"/>
  <c r="AA182" i="17"/>
  <c r="Z183" i="17"/>
  <c r="AA183" i="17"/>
  <c r="Z184" i="17"/>
  <c r="AA184" i="17"/>
  <c r="Z185" i="17"/>
  <c r="AA185" i="17"/>
  <c r="Z186" i="17"/>
  <c r="AA186" i="17"/>
  <c r="Z187" i="17"/>
  <c r="AA187" i="17"/>
  <c r="Z188" i="17"/>
  <c r="AA188" i="17"/>
  <c r="Z189" i="17"/>
  <c r="AA189" i="17"/>
  <c r="Z190" i="17"/>
  <c r="AA190" i="17"/>
  <c r="Z191" i="17"/>
  <c r="AA191" i="17"/>
  <c r="Z192" i="17"/>
  <c r="AA192" i="17"/>
  <c r="Z193" i="17"/>
  <c r="AA193" i="17"/>
  <c r="Z194" i="17"/>
  <c r="AA194" i="17"/>
  <c r="Z195" i="17"/>
  <c r="AA195" i="17"/>
  <c r="Z196" i="17"/>
  <c r="AA196" i="17"/>
  <c r="Z197" i="17"/>
  <c r="AA197" i="17"/>
  <c r="Z78" i="17"/>
  <c r="AA78" i="17"/>
  <c r="Z198" i="17"/>
  <c r="AA198" i="17"/>
  <c r="Z199" i="17"/>
  <c r="AA199" i="17"/>
  <c r="Z200" i="17"/>
  <c r="AA200" i="17"/>
  <c r="AB200" i="17" s="1"/>
  <c r="Z201" i="17"/>
  <c r="AA201" i="17"/>
  <c r="Z202" i="17"/>
  <c r="AA202" i="17"/>
  <c r="Z203" i="17"/>
  <c r="AA203" i="17"/>
  <c r="AB203" i="17" s="1"/>
  <c r="Z204" i="17"/>
  <c r="AB204" i="17" s="1"/>
  <c r="AA204" i="17"/>
  <c r="Z205" i="17"/>
  <c r="AA205" i="17"/>
  <c r="Z206" i="17"/>
  <c r="AB206" i="17" s="1"/>
  <c r="AA206" i="17"/>
  <c r="Z207" i="17"/>
  <c r="AA207" i="17"/>
  <c r="Z208" i="17"/>
  <c r="AB208" i="17" s="1"/>
  <c r="AA208" i="17"/>
  <c r="Z209" i="17"/>
  <c r="AA209" i="17"/>
  <c r="Z210" i="17"/>
  <c r="AA210" i="17"/>
  <c r="Z211" i="17"/>
  <c r="AA211" i="17"/>
  <c r="Z212" i="17"/>
  <c r="AA212" i="17"/>
  <c r="Z213" i="17"/>
  <c r="AA213" i="17"/>
  <c r="Z214" i="17"/>
  <c r="AA214" i="17"/>
  <c r="Z215" i="17"/>
  <c r="AA215" i="17"/>
  <c r="Z216" i="17"/>
  <c r="AB216" i="17" s="1"/>
  <c r="AA216" i="17"/>
  <c r="Z217" i="17"/>
  <c r="AA217" i="17"/>
  <c r="AA3" i="17"/>
  <c r="Z3" i="17"/>
  <c r="AB199" i="17" l="1"/>
  <c r="AB196" i="17"/>
  <c r="AB188" i="17"/>
  <c r="AB121" i="17"/>
  <c r="AB113" i="17"/>
  <c r="AB111" i="17"/>
  <c r="AB109" i="17"/>
  <c r="AB105" i="17"/>
  <c r="AB80" i="17"/>
  <c r="AB63" i="17"/>
  <c r="AB59" i="17"/>
  <c r="AB57" i="17"/>
  <c r="AB51" i="17"/>
  <c r="AB47" i="17"/>
  <c r="AB43" i="17"/>
  <c r="AB41" i="17"/>
  <c r="AB185" i="17"/>
  <c r="AB177" i="17"/>
  <c r="AB175" i="17"/>
  <c r="AB173" i="17"/>
  <c r="AB169" i="17"/>
  <c r="AB136" i="17"/>
  <c r="AB132" i="17"/>
  <c r="AB124" i="17"/>
  <c r="AB84" i="17"/>
  <c r="AB79" i="17"/>
  <c r="AB76" i="17"/>
  <c r="AB72" i="17"/>
  <c r="AB70" i="17"/>
  <c r="AB68" i="17"/>
  <c r="AB64" i="17"/>
  <c r="AB48" i="17"/>
  <c r="AB40" i="17"/>
  <c r="AB38" i="17"/>
  <c r="AB36" i="17"/>
  <c r="AB32" i="17"/>
  <c r="AB30" i="17"/>
  <c r="AB28" i="17"/>
  <c r="AB14" i="17"/>
  <c r="AB8" i="17"/>
  <c r="AB215" i="17"/>
  <c r="AB211" i="17"/>
  <c r="AB193" i="17"/>
  <c r="AB191" i="17"/>
  <c r="AB189" i="17"/>
  <c r="AB184" i="17"/>
  <c r="AB180" i="17"/>
  <c r="AB161" i="17"/>
  <c r="AB159" i="17"/>
  <c r="AB157" i="17"/>
  <c r="AB152" i="17"/>
  <c r="AB148" i="17"/>
  <c r="AB129" i="17"/>
  <c r="AB127" i="17"/>
  <c r="AB125" i="17"/>
  <c r="AB120" i="17"/>
  <c r="AB116" i="17"/>
  <c r="AB97" i="17"/>
  <c r="AB95" i="17"/>
  <c r="AB93" i="17"/>
  <c r="AB89" i="17"/>
  <c r="AB87" i="17"/>
  <c r="AB85" i="17"/>
  <c r="AB54" i="17"/>
  <c r="AB52" i="17"/>
  <c r="AB39" i="17"/>
  <c r="AB31" i="17"/>
  <c r="AB27" i="17"/>
  <c r="AB25" i="17"/>
  <c r="AB23" i="17"/>
  <c r="AB21" i="17"/>
  <c r="AB19" i="17"/>
  <c r="AB17" i="17"/>
  <c r="AF217" i="17"/>
  <c r="AF213" i="17"/>
  <c r="AF209" i="17"/>
  <c r="AF205" i="17"/>
  <c r="AF201" i="17"/>
  <c r="AF78" i="17"/>
  <c r="AF194" i="17"/>
  <c r="AF190" i="17"/>
  <c r="AF186" i="17"/>
  <c r="AF182" i="17"/>
  <c r="AF178" i="17"/>
  <c r="AF174" i="17"/>
  <c r="AF170" i="17"/>
  <c r="AF5" i="17"/>
  <c r="AB24" i="17"/>
  <c r="AB16" i="17"/>
  <c r="AF119" i="17"/>
  <c r="AF115" i="17"/>
  <c r="AB88" i="17"/>
  <c r="AB178" i="17"/>
  <c r="AB162" i="17"/>
  <c r="AB146" i="17"/>
  <c r="AB114" i="17"/>
  <c r="AB73" i="17"/>
  <c r="AB55" i="17"/>
  <c r="AB46" i="17"/>
  <c r="AB13" i="17"/>
  <c r="AB9" i="17"/>
  <c r="AB214" i="17"/>
  <c r="AB212" i="17"/>
  <c r="AB207" i="17"/>
  <c r="AB198" i="17"/>
  <c r="AB197" i="17"/>
  <c r="AB192" i="17"/>
  <c r="AB183" i="17"/>
  <c r="AB181" i="17"/>
  <c r="AB176" i="17"/>
  <c r="AB167" i="17"/>
  <c r="AB165" i="17"/>
  <c r="AB160" i="17"/>
  <c r="AB151" i="17"/>
  <c r="AB149" i="17"/>
  <c r="AB144" i="17"/>
  <c r="AB135" i="17"/>
  <c r="AB133" i="17"/>
  <c r="AB128" i="17"/>
  <c r="AB119" i="17"/>
  <c r="AB117" i="17"/>
  <c r="AB112" i="17"/>
  <c r="AB103" i="17"/>
  <c r="AB101" i="17"/>
  <c r="AB92" i="17"/>
  <c r="AB90" i="17"/>
  <c r="AB71" i="17"/>
  <c r="AB62" i="17"/>
  <c r="AB60" i="17"/>
  <c r="AF210" i="17"/>
  <c r="AF179" i="17"/>
  <c r="AF171" i="17"/>
  <c r="AB209" i="17"/>
  <c r="AB194" i="17"/>
  <c r="AB130" i="17"/>
  <c r="AB75" i="17"/>
  <c r="AB44" i="17"/>
  <c r="AB15" i="17"/>
  <c r="AB11" i="17"/>
  <c r="AB217" i="17"/>
  <c r="AB201" i="17"/>
  <c r="AB186" i="17"/>
  <c r="AB170" i="17"/>
  <c r="AB154" i="17"/>
  <c r="AB138" i="17"/>
  <c r="AB122" i="17"/>
  <c r="AB106" i="17"/>
  <c r="AF215" i="17"/>
  <c r="AF211" i="17"/>
  <c r="AF207" i="17"/>
  <c r="AF203" i="17"/>
  <c r="AF199" i="17"/>
  <c r="AF196" i="17"/>
  <c r="AF192" i="17"/>
  <c r="AF188" i="17"/>
  <c r="AF184" i="17"/>
  <c r="AF180" i="17"/>
  <c r="AF176" i="17"/>
  <c r="AF172" i="17"/>
  <c r="AF168" i="17"/>
  <c r="AB98" i="17"/>
  <c r="AB82" i="17"/>
  <c r="AB65" i="17"/>
  <c r="AB49" i="17"/>
  <c r="AB33" i="17"/>
  <c r="AB26" i="17"/>
  <c r="AB22" i="17"/>
  <c r="AB18" i="17"/>
  <c r="AF111" i="17"/>
  <c r="AF107" i="17"/>
  <c r="AF99" i="17"/>
  <c r="AF74" i="17"/>
  <c r="AF70" i="17"/>
  <c r="AF66" i="17"/>
  <c r="AF62" i="17"/>
  <c r="AF58" i="17"/>
  <c r="AF54" i="17"/>
  <c r="AF50" i="17"/>
  <c r="AF46" i="17"/>
  <c r="AF42" i="17"/>
  <c r="AF38" i="17"/>
  <c r="AF34" i="17"/>
  <c r="AF30" i="17"/>
  <c r="AF26" i="17"/>
  <c r="AF22" i="17"/>
  <c r="AF18" i="17"/>
  <c r="AF14" i="17"/>
  <c r="AF10" i="17"/>
  <c r="AB213" i="17"/>
  <c r="AB202" i="17"/>
  <c r="AB195" i="17"/>
  <c r="AB190" i="17"/>
  <c r="AB179" i="17"/>
  <c r="AB174" i="17"/>
  <c r="AB163" i="17"/>
  <c r="AB158" i="17"/>
  <c r="AB150" i="17"/>
  <c r="AB139" i="17"/>
  <c r="AB134" i="17"/>
  <c r="AB123" i="17"/>
  <c r="AB91" i="17"/>
  <c r="AB69" i="17"/>
  <c r="AB58" i="17"/>
  <c r="AB53" i="17"/>
  <c r="AB210" i="17"/>
  <c r="AB78" i="17"/>
  <c r="AB187" i="17"/>
  <c r="AB182" i="17"/>
  <c r="AB171" i="17"/>
  <c r="AB147" i="17"/>
  <c r="AB142" i="17"/>
  <c r="AB131" i="17"/>
  <c r="AB118" i="17"/>
  <c r="AB107" i="17"/>
  <c r="AB102" i="17"/>
  <c r="AB94" i="17"/>
  <c r="AB83" i="17"/>
  <c r="AB77" i="17"/>
  <c r="AB66" i="17"/>
  <c r="AB61" i="17"/>
  <c r="AB50" i="17"/>
  <c r="AB45" i="17"/>
  <c r="AB34" i="17"/>
  <c r="AB12" i="17"/>
  <c r="AB20" i="17"/>
  <c r="AB10" i="17"/>
  <c r="AB5" i="17"/>
  <c r="AB205" i="17"/>
  <c r="AB166" i="17"/>
  <c r="AB155" i="17"/>
  <c r="AB126" i="17"/>
  <c r="AB115" i="17"/>
  <c r="AB110" i="17"/>
  <c r="AB99" i="17"/>
  <c r="AB86" i="17"/>
  <c r="AB74" i="17"/>
  <c r="AB42" i="17"/>
  <c r="AB37" i="17"/>
  <c r="AB29" i="17"/>
  <c r="AF61" i="17"/>
  <c r="AF57" i="17"/>
  <c r="AF53" i="17"/>
  <c r="AF49" i="17"/>
  <c r="AF45" i="17"/>
  <c r="AF41" i="17"/>
  <c r="AF37" i="17"/>
  <c r="AF33" i="17"/>
  <c r="AF29" i="17"/>
  <c r="AF25" i="17"/>
  <c r="AF21" i="17"/>
  <c r="AF17" i="17"/>
  <c r="AF13" i="17"/>
  <c r="AF9" i="17"/>
  <c r="AF6" i="17"/>
  <c r="AF164" i="17"/>
  <c r="AF160" i="17"/>
  <c r="AF156" i="17"/>
  <c r="AF152" i="17"/>
  <c r="AF148" i="17"/>
  <c r="AF144" i="17"/>
  <c r="AF140" i="17"/>
  <c r="AF136" i="17"/>
  <c r="AF108" i="17"/>
  <c r="AF96" i="17"/>
  <c r="AF92" i="17"/>
  <c r="AF75" i="17"/>
  <c r="AF71" i="17"/>
  <c r="AF67" i="17"/>
  <c r="AF59" i="17"/>
  <c r="AF55" i="17"/>
  <c r="AF51" i="17"/>
  <c r="AF47" i="17"/>
  <c r="AF43" i="17"/>
  <c r="AF39" i="17"/>
  <c r="AF35" i="17"/>
  <c r="AF31" i="17"/>
  <c r="AF27" i="17"/>
  <c r="AF23" i="17"/>
  <c r="AF19" i="17"/>
  <c r="AF15" i="17"/>
  <c r="AF11" i="17"/>
  <c r="AF7" i="17"/>
  <c r="AF153" i="17"/>
  <c r="AF149" i="17"/>
  <c r="AF145" i="17"/>
  <c r="AF141" i="17"/>
  <c r="AF137" i="17"/>
  <c r="AF133" i="17"/>
  <c r="AF129" i="17"/>
  <c r="AF125" i="17"/>
  <c r="AF121" i="17"/>
  <c r="AF117" i="17"/>
  <c r="AF113" i="17"/>
  <c r="AF109" i="17"/>
  <c r="AF105" i="17"/>
  <c r="AF101" i="17"/>
  <c r="AF97" i="17"/>
  <c r="AF93" i="17"/>
  <c r="AF60" i="17"/>
  <c r="AF56" i="17"/>
  <c r="AF52" i="17"/>
  <c r="AF48" i="17"/>
  <c r="AF44" i="17"/>
  <c r="AF40" i="17"/>
  <c r="AF36" i="17"/>
  <c r="AF32" i="17"/>
  <c r="AF28" i="17"/>
  <c r="AF24" i="17"/>
  <c r="AF20" i="17"/>
  <c r="AF16" i="17"/>
  <c r="AF12" i="17"/>
  <c r="AF8" i="17"/>
  <c r="AF4" i="17"/>
  <c r="AF132" i="17"/>
  <c r="AF128" i="17"/>
  <c r="AF124" i="17"/>
  <c r="AF120" i="17"/>
  <c r="AF116" i="17"/>
  <c r="AF112" i="17"/>
  <c r="AF104" i="17"/>
  <c r="AF100" i="17"/>
  <c r="AF165" i="17"/>
  <c r="AF161" i="17"/>
  <c r="AF157" i="17"/>
  <c r="AF166" i="17"/>
  <c r="AF162" i="17"/>
  <c r="AF158" i="17"/>
  <c r="AF154" i="17"/>
  <c r="AF150" i="17"/>
  <c r="AF146" i="17"/>
  <c r="AF142" i="17"/>
  <c r="AF138" i="17"/>
  <c r="AF134" i="17"/>
  <c r="AF130" i="17"/>
  <c r="AF126" i="17"/>
  <c r="AF122" i="17"/>
  <c r="AF118" i="17"/>
  <c r="AF114" i="17"/>
  <c r="AF110" i="17"/>
  <c r="AF106" i="17"/>
  <c r="AF102" i="17"/>
  <c r="AF98" i="17"/>
  <c r="AF94" i="17"/>
  <c r="AF90" i="17"/>
  <c r="AF88" i="17"/>
  <c r="AF84" i="17"/>
  <c r="AF80" i="17"/>
  <c r="AF63" i="17"/>
  <c r="AF89" i="17"/>
  <c r="AF85" i="17"/>
  <c r="AF81" i="17"/>
  <c r="AF76" i="17"/>
  <c r="AF72" i="17"/>
  <c r="AF68" i="17"/>
  <c r="AF64" i="17"/>
  <c r="AF86" i="17"/>
  <c r="AF82" i="17"/>
  <c r="AF77" i="17"/>
  <c r="AF73" i="17"/>
  <c r="AF69" i="17"/>
  <c r="AF65" i="17"/>
  <c r="AF3" i="17" l="1"/>
  <c r="AB3" i="17" l="1"/>
</calcChain>
</file>

<file path=xl/sharedStrings.xml><?xml version="1.0" encoding="utf-8"?>
<sst xmlns="http://schemas.openxmlformats.org/spreadsheetml/2006/main" count="935" uniqueCount="548">
  <si>
    <t>N.</t>
  </si>
  <si>
    <t>CmpdID</t>
  </si>
  <si>
    <t>Pathway</t>
  </si>
  <si>
    <t>Polarity</t>
  </si>
  <si>
    <t>C00041</t>
  </si>
  <si>
    <t>C00062</t>
  </si>
  <si>
    <t>C00152</t>
  </si>
  <si>
    <t>C00049</t>
  </si>
  <si>
    <t>C00097</t>
  </si>
  <si>
    <t>C00025</t>
  </si>
  <si>
    <t>C00064</t>
  </si>
  <si>
    <t>C00037</t>
  </si>
  <si>
    <t>C00135</t>
  </si>
  <si>
    <t>C00123</t>
  </si>
  <si>
    <t>C00047</t>
  </si>
  <si>
    <t>C00073</t>
  </si>
  <si>
    <t>C00079</t>
  </si>
  <si>
    <t>C00148</t>
  </si>
  <si>
    <t>C00065</t>
  </si>
  <si>
    <t>C00188</t>
  </si>
  <si>
    <t>C00082</t>
  </si>
  <si>
    <t>C00183</t>
  </si>
  <si>
    <t>C00491</t>
  </si>
  <si>
    <t>C00328</t>
  </si>
  <si>
    <t>Nucleotides</t>
  </si>
  <si>
    <t>AMP</t>
  </si>
  <si>
    <t>C00020</t>
  </si>
  <si>
    <t>C00262</t>
  </si>
  <si>
    <t>Xanthine</t>
  </si>
  <si>
    <t>C00385</t>
  </si>
  <si>
    <t>Guanine</t>
  </si>
  <si>
    <t>C00242</t>
  </si>
  <si>
    <t>Allantoate</t>
  </si>
  <si>
    <t>C00499</t>
  </si>
  <si>
    <t>(S)(+)-Allantoin</t>
  </si>
  <si>
    <t>C02350</t>
  </si>
  <si>
    <t>5-Hydroxyisourate</t>
  </si>
  <si>
    <t>C11821</t>
  </si>
  <si>
    <t>Diphosphate</t>
  </si>
  <si>
    <t>C00009</t>
  </si>
  <si>
    <t>UMP</t>
  </si>
  <si>
    <t>C00105</t>
  </si>
  <si>
    <t>Cytidine</t>
  </si>
  <si>
    <t>C00475</t>
  </si>
  <si>
    <t>5-6-Dihydrothymine</t>
  </si>
  <si>
    <t>C00906</t>
  </si>
  <si>
    <t>Thymine</t>
  </si>
  <si>
    <t>C00178</t>
  </si>
  <si>
    <t>Thymidine</t>
  </si>
  <si>
    <t>C00214</t>
  </si>
  <si>
    <t>Pyridoxal</t>
  </si>
  <si>
    <t>C00250</t>
  </si>
  <si>
    <t>C00647</t>
  </si>
  <si>
    <t>Nicotinamide</t>
  </si>
  <si>
    <t>C00153</t>
  </si>
  <si>
    <t>Adenosine</t>
  </si>
  <si>
    <t>C00212</t>
  </si>
  <si>
    <t>Guanosine</t>
  </si>
  <si>
    <t>C00387</t>
  </si>
  <si>
    <t>Inosine</t>
  </si>
  <si>
    <t>C00294</t>
  </si>
  <si>
    <t>C00031</t>
  </si>
  <si>
    <t>Glycolysis</t>
  </si>
  <si>
    <t>C00118</t>
  </si>
  <si>
    <t>C00631</t>
  </si>
  <si>
    <t>C00022</t>
  </si>
  <si>
    <t>C01432</t>
  </si>
  <si>
    <t>TCA cycle</t>
  </si>
  <si>
    <t>Citrate</t>
  </si>
  <si>
    <t>C00158</t>
  </si>
  <si>
    <t>C00026</t>
  </si>
  <si>
    <t>2-Oxoglutaramate</t>
  </si>
  <si>
    <t>C00940</t>
  </si>
  <si>
    <t>Succinate</t>
  </si>
  <si>
    <t>C00042</t>
  </si>
  <si>
    <t>Malate</t>
  </si>
  <si>
    <t>Oxaloacetate</t>
  </si>
  <si>
    <t>C00036</t>
  </si>
  <si>
    <t>Pentose Phosphate Pathway</t>
  </si>
  <si>
    <t>C06222</t>
  </si>
  <si>
    <t>C00051</t>
  </si>
  <si>
    <t>GSH homeostasis</t>
  </si>
  <si>
    <t>Glutathione disulfide</t>
  </si>
  <si>
    <t>C00127</t>
  </si>
  <si>
    <t>5-Oxoproline</t>
  </si>
  <si>
    <t>C01879</t>
  </si>
  <si>
    <t>S-Glutathionyl-L-cysteine</t>
  </si>
  <si>
    <t>C05526</t>
  </si>
  <si>
    <t>Ascorbate</t>
  </si>
  <si>
    <t>C00072</t>
  </si>
  <si>
    <t>Serine biosynthesis and one-carbon metabolism</t>
  </si>
  <si>
    <t>C02532</t>
  </si>
  <si>
    <t>Ornithine</t>
  </si>
  <si>
    <t>C01602</t>
  </si>
  <si>
    <t>L-Citrulline</t>
  </si>
  <si>
    <t>C00327</t>
  </si>
  <si>
    <t>Urate</t>
  </si>
  <si>
    <t>C00366</t>
  </si>
  <si>
    <t>N-Acetylneuraminate</t>
  </si>
  <si>
    <t>C00270</t>
  </si>
  <si>
    <t>Aminosugars</t>
  </si>
  <si>
    <t>N-Glycoloyl-neuraminate</t>
  </si>
  <si>
    <t>C03410</t>
  </si>
  <si>
    <t>D-Glucosamine</t>
  </si>
  <si>
    <t>C00329</t>
  </si>
  <si>
    <t>gamma-Glutamyl-gamma-aminobutyrate</t>
  </si>
  <si>
    <t>C15767</t>
  </si>
  <si>
    <t>Arginine and proline metabolism</t>
  </si>
  <si>
    <t>gamma-L-Glutamylputrescine</t>
  </si>
  <si>
    <t>C15699</t>
  </si>
  <si>
    <t>Homocarnosine</t>
  </si>
  <si>
    <t>C00884</t>
  </si>
  <si>
    <t>5-Guanidino-2-oxopentanoate</t>
  </si>
  <si>
    <t>C03771</t>
  </si>
  <si>
    <t>Phosphocreatine</t>
  </si>
  <si>
    <t>C02305</t>
  </si>
  <si>
    <t>Creatine</t>
  </si>
  <si>
    <t>C00300</t>
  </si>
  <si>
    <t>4-Acetamidobutanoate</t>
  </si>
  <si>
    <t>C02946</t>
  </si>
  <si>
    <t>N-Acetylornithine</t>
  </si>
  <si>
    <t>C00437</t>
  </si>
  <si>
    <t>trans-4-Hydroxy-L-proline</t>
  </si>
  <si>
    <t>C01157</t>
  </si>
  <si>
    <t>C00093</t>
  </si>
  <si>
    <t>Glycerophospholipid biosynthesis</t>
  </si>
  <si>
    <t>sn-glycero-3-Phosphoethanolamine</t>
  </si>
  <si>
    <t>C01233</t>
  </si>
  <si>
    <t>Inositol</t>
  </si>
  <si>
    <t>Uracil</t>
  </si>
  <si>
    <t>C00106</t>
  </si>
  <si>
    <t>Panthothenate metabolism</t>
  </si>
  <si>
    <t>Taurine</t>
  </si>
  <si>
    <t>C00245</t>
  </si>
  <si>
    <t>Other</t>
  </si>
  <si>
    <t>Hypotaurine</t>
  </si>
  <si>
    <t>C00519</t>
  </si>
  <si>
    <t>L-Carnitine</t>
  </si>
  <si>
    <t>C00318</t>
  </si>
  <si>
    <t>N5-Methyl-L-glutamine</t>
  </si>
  <si>
    <t>C03153</t>
  </si>
  <si>
    <t>2-Methyleneglutarate</t>
  </si>
  <si>
    <t>C02930</t>
  </si>
  <si>
    <t>Spermidine</t>
  </si>
  <si>
    <t>C00315</t>
  </si>
  <si>
    <t>Spermine</t>
  </si>
  <si>
    <t>C00750</t>
  </si>
  <si>
    <t>Cys-Gly</t>
  </si>
  <si>
    <t>C01419</t>
  </si>
  <si>
    <t>2-Deoxy-alpha-D-glucoside</t>
  </si>
  <si>
    <t>C03573</t>
  </si>
  <si>
    <t>L-Methionine S-oxide</t>
  </si>
  <si>
    <t>C02989</t>
  </si>
  <si>
    <t>N-Acyl-D-mannosaminolactone</t>
  </si>
  <si>
    <t>C03792</t>
  </si>
  <si>
    <t>N6-Methyl-L-lysine</t>
  </si>
  <si>
    <t>C02728</t>
  </si>
  <si>
    <t>Dodecanedioic acid</t>
  </si>
  <si>
    <t>C02678</t>
  </si>
  <si>
    <t>Creatinine</t>
  </si>
  <si>
    <t>C00791</t>
  </si>
  <si>
    <t>Serotonin</t>
  </si>
  <si>
    <t>C00780</t>
  </si>
  <si>
    <t>Catechin</t>
  </si>
  <si>
    <t>C17590</t>
  </si>
  <si>
    <t>Pyridoxamine</t>
  </si>
  <si>
    <t>D-Rhamnose</t>
  </si>
  <si>
    <t>9-Oxononanoic acid</t>
  </si>
  <si>
    <t>N-Amidino-L-aspartate</t>
  </si>
  <si>
    <t>L-Cysteate</t>
  </si>
  <si>
    <t>L-Noradrenaline</t>
  </si>
  <si>
    <t>Dopamine</t>
  </si>
  <si>
    <t>6-Carboxyhexanoate</t>
  </si>
  <si>
    <t>N-Acetylmethionine</t>
  </si>
  <si>
    <t>10-Hydroxydecanoic acid</t>
  </si>
  <si>
    <t>Protein 5-hydroxylysine</t>
  </si>
  <si>
    <t>3-Sulfocatechol</t>
  </si>
  <si>
    <t>L-Selenomethionine</t>
  </si>
  <si>
    <t>Indolepyruvate</t>
  </si>
  <si>
    <t>C00331</t>
  </si>
  <si>
    <t>Fumarate</t>
  </si>
  <si>
    <t>C00122</t>
  </si>
  <si>
    <t>C00199</t>
  </si>
  <si>
    <t>C01236</t>
  </si>
  <si>
    <t>C00021</t>
  </si>
  <si>
    <t>Putrescine</t>
  </si>
  <si>
    <t>Polyamines</t>
  </si>
  <si>
    <t>Urea cycle</t>
  </si>
  <si>
    <t>L-Adrenaline</t>
  </si>
  <si>
    <t>C00788</t>
  </si>
  <si>
    <t>Signaling</t>
  </si>
  <si>
    <t>C03758</t>
  </si>
  <si>
    <t>Sulfur metabolism</t>
  </si>
  <si>
    <t>Mercaptopyruvate</t>
  </si>
  <si>
    <t>C00957</t>
  </si>
  <si>
    <t>Indole and Tryptophan</t>
  </si>
  <si>
    <t>3-Methyleneoxindole</t>
  </si>
  <si>
    <t>C02796</t>
  </si>
  <si>
    <t>Indole</t>
  </si>
  <si>
    <t>C00463</t>
  </si>
  <si>
    <t>Indole-3-acetaldehyde</t>
  </si>
  <si>
    <t>C00637</t>
  </si>
  <si>
    <t>Indole-3-acetate</t>
  </si>
  <si>
    <t>C00954</t>
  </si>
  <si>
    <t>Indoxyl</t>
  </si>
  <si>
    <t>C05658</t>
  </si>
  <si>
    <t>6-Hydroxykynurenic acid</t>
  </si>
  <si>
    <t>C08480</t>
  </si>
  <si>
    <t>Saturated Fatty acids</t>
  </si>
  <si>
    <t>C01585</t>
  </si>
  <si>
    <t>C06423</t>
  </si>
  <si>
    <t>C01571</t>
  </si>
  <si>
    <t>C02679</t>
  </si>
  <si>
    <t>C00249</t>
  </si>
  <si>
    <t>C01530</t>
  </si>
  <si>
    <t>C08322</t>
  </si>
  <si>
    <t>Monounsaturated Fatty Acids</t>
  </si>
  <si>
    <t>C08362</t>
  </si>
  <si>
    <t>C00712</t>
  </si>
  <si>
    <t>C01595</t>
  </si>
  <si>
    <t>C00219</t>
  </si>
  <si>
    <t>C06429</t>
  </si>
  <si>
    <t>C00534</t>
  </si>
  <si>
    <t>D-Ribose</t>
  </si>
  <si>
    <t>C00121</t>
  </si>
  <si>
    <t>C01684</t>
  </si>
  <si>
    <t>C16322</t>
  </si>
  <si>
    <t>C03139</t>
  </si>
  <si>
    <t>C00506</t>
  </si>
  <si>
    <t>C00547</t>
  </si>
  <si>
    <t>C02656</t>
  </si>
  <si>
    <t>C02712</t>
  </si>
  <si>
    <t>C02774</t>
  </si>
  <si>
    <t>C03429</t>
  </si>
  <si>
    <t>C06336</t>
  </si>
  <si>
    <t>C05335</t>
  </si>
  <si>
    <t>Phosphates</t>
  </si>
  <si>
    <t>C00013</t>
  </si>
  <si>
    <t>C00019</t>
  </si>
  <si>
    <t>Folate</t>
  </si>
  <si>
    <t>C00134</t>
  </si>
  <si>
    <t>C00864</t>
  </si>
  <si>
    <t>C00504</t>
  </si>
  <si>
    <t>C00208</t>
  </si>
  <si>
    <t>Xenobiotics</t>
  </si>
  <si>
    <t>NAD+</t>
  </si>
  <si>
    <t>C00003</t>
  </si>
  <si>
    <t>Gamma-glutamyls</t>
  </si>
  <si>
    <t>gamma-L-Glutamyl-D-alanine</t>
  </si>
  <si>
    <t>C03738</t>
  </si>
  <si>
    <t>5-L-Glutamyl-taurine</t>
  </si>
  <si>
    <t>C05844</t>
  </si>
  <si>
    <t>Other sugars</t>
  </si>
  <si>
    <t>C00392</t>
  </si>
  <si>
    <t>Hexanoic acid (caproate)</t>
  </si>
  <si>
    <t>Heptanoic acid</t>
  </si>
  <si>
    <t>C17714</t>
  </si>
  <si>
    <t>C01601</t>
  </si>
  <si>
    <t>C03242</t>
  </si>
  <si>
    <t>Essential fatty acids</t>
  </si>
  <si>
    <t>C16513</t>
  </si>
  <si>
    <t>Bile acids</t>
  </si>
  <si>
    <t>Glycochenodeoxycholate</t>
  </si>
  <si>
    <t>C05466</t>
  </si>
  <si>
    <t>C00696</t>
  </si>
  <si>
    <t>Prostaglandin D3 (isobars)</t>
  </si>
  <si>
    <t>C13802</t>
  </si>
  <si>
    <t>Pregnenolone carbonitrile</t>
  </si>
  <si>
    <t>C15637</t>
  </si>
  <si>
    <t>Sterols</t>
  </si>
  <si>
    <t>C00354</t>
  </si>
  <si>
    <t>3-Phosphonooxypyruvate</t>
  </si>
  <si>
    <t>C03232</t>
  </si>
  <si>
    <t>Folate pool (One carbon metabolism)</t>
  </si>
  <si>
    <t>Adenine</t>
  </si>
  <si>
    <t>C00147</t>
  </si>
  <si>
    <t>Amino acids</t>
  </si>
  <si>
    <t>C00078</t>
  </si>
  <si>
    <t>C00407</t>
  </si>
  <si>
    <t>GMP</t>
  </si>
  <si>
    <t>C00144</t>
  </si>
  <si>
    <t>IMP</t>
  </si>
  <si>
    <t>C00130</t>
  </si>
  <si>
    <t>Glycolate</t>
  </si>
  <si>
    <t>C00160</t>
  </si>
  <si>
    <t>N-Succinyl-L-glutamate 5-semialdehyde</t>
  </si>
  <si>
    <t>C05932</t>
  </si>
  <si>
    <t>1D-myo-Inositol 1-4-bisphosphate</t>
  </si>
  <si>
    <t>C01220</t>
  </si>
  <si>
    <t>Acetylcholine</t>
  </si>
  <si>
    <t>C01996</t>
  </si>
  <si>
    <t>Sphinganine 1-phosphate</t>
  </si>
  <si>
    <t>C01120</t>
  </si>
  <si>
    <t>Sphingolipid biosynthesis</t>
  </si>
  <si>
    <t>Diallyl sulfide</t>
  </si>
  <si>
    <t>C08370</t>
  </si>
  <si>
    <t>Shikimate 3-phosphate</t>
  </si>
  <si>
    <t>C03175</t>
  </si>
  <si>
    <t>D-glucono-1,5-lactone</t>
  </si>
  <si>
    <t>C00198</t>
  </si>
  <si>
    <t>acyl-C5-OH</t>
  </si>
  <si>
    <t>HMDB13127</t>
  </si>
  <si>
    <t>HMDB00688</t>
  </si>
  <si>
    <t>ac107</t>
  </si>
  <si>
    <t>HMDB00756</t>
  </si>
  <si>
    <t>HMDB00791</t>
  </si>
  <si>
    <t>ac111</t>
  </si>
  <si>
    <t>HMDB13326</t>
  </si>
  <si>
    <t>Sphingosine</t>
  </si>
  <si>
    <t>C00319</t>
  </si>
  <si>
    <t>Mannitol</t>
  </si>
  <si>
    <t>Pyridoxamine 5'-phosphate</t>
  </si>
  <si>
    <t>C00061</t>
  </si>
  <si>
    <t>C03722</t>
  </si>
  <si>
    <t>C02700</t>
  </si>
  <si>
    <t>Anthranilate</t>
  </si>
  <si>
    <t>C00108</t>
  </si>
  <si>
    <t>Picolinic acid</t>
  </si>
  <si>
    <t>C10164</t>
  </si>
  <si>
    <t>C03453</t>
  </si>
  <si>
    <t>2-Aminomuconate</t>
  </si>
  <si>
    <t>8-Methoxykynurenate</t>
  </si>
  <si>
    <t>C05830</t>
  </si>
  <si>
    <t>Cytosine</t>
  </si>
  <si>
    <t>C00380</t>
  </si>
  <si>
    <t>Carnitine and fatty acid metabolism</t>
  </si>
  <si>
    <t>+</t>
  </si>
  <si>
    <t>-</t>
  </si>
  <si>
    <t>C02220</t>
  </si>
  <si>
    <t>Choline</t>
  </si>
  <si>
    <t>C00114</t>
  </si>
  <si>
    <t>C02571</t>
  </si>
  <si>
    <t>C03017</t>
  </si>
  <si>
    <t>C02862</t>
  </si>
  <si>
    <t>Undecanoic acid</t>
  </si>
  <si>
    <t>C16527</t>
  </si>
  <si>
    <t>Octadecanoic acid (stearic acid)</t>
  </si>
  <si>
    <t>Hexadecanoic acid (palmitic acid)</t>
  </si>
  <si>
    <t>Dodecanoic acid (lauric acid)</t>
  </si>
  <si>
    <t>Decanoic acid (capric acid)</t>
  </si>
  <si>
    <t>Nonanoic acid (pelargonic acid)</t>
  </si>
  <si>
    <t>Octanoic acid (caprylic acid)</t>
  </si>
  <si>
    <t>Tetradecanoic acid (myristic acid)</t>
  </si>
  <si>
    <t>Adrenic acid (7,10,13,16-Docosatetraenoic acid)</t>
  </si>
  <si>
    <t>Phosphate (orthophosphate)</t>
  </si>
  <si>
    <t>Flavin mononucleotide (FMN)</t>
  </si>
  <si>
    <t>N-formyl kynurenine (L-Formylkynurenine)</t>
  </si>
  <si>
    <t>g-Oxalo-crotonate ((Z)-5-Oxohex-2-enedioate)</t>
  </si>
  <si>
    <t>1-Methoxyphenanthrene</t>
  </si>
  <si>
    <t>C11433</t>
  </si>
  <si>
    <t>(sn-)Glycerol 3-phosphate</t>
  </si>
  <si>
    <t>(9Z)-Tetradecenoic acid (myristoleic acid)</t>
  </si>
  <si>
    <t>(9Z)-Hexadecenoic acid (palmitoleic acid)</t>
  </si>
  <si>
    <t>(9Z)-Octadecenoic acid (oleic acid)</t>
  </si>
  <si>
    <t>Linoleic acid ((9Z,12Z)-Octadecadienoic acid; Linoleate)</t>
  </si>
  <si>
    <t>Arachidonic acid (Eicosatetraenoic acid; (5Z,8Z,11Z,14Z)-Icosatetraenoic acid)</t>
  </si>
  <si>
    <t>Docosapentaenoic acid ((7Z,10Z,13Z,16Z,19Z)-Docosa-7,10,13,16,19-pentaenoic acid)</t>
  </si>
  <si>
    <t>CV</t>
  </si>
  <si>
    <t>STDEV.P</t>
  </si>
  <si>
    <t>MEAN</t>
  </si>
  <si>
    <t>P.VALUE</t>
  </si>
  <si>
    <t>TECHMIXES (TM)</t>
  </si>
  <si>
    <t>L-Cystine</t>
  </si>
  <si>
    <t>L-Serine</t>
  </si>
  <si>
    <t>L-Threonine</t>
  </si>
  <si>
    <t>L-Alanine</t>
  </si>
  <si>
    <t>L-Arginine</t>
  </si>
  <si>
    <t>L-Aspartate</t>
  </si>
  <si>
    <t>L-Glutamate</t>
  </si>
  <si>
    <t>Glycine</t>
  </si>
  <si>
    <t>L-Histidine</t>
  </si>
  <si>
    <t>L-Leucine</t>
  </si>
  <si>
    <t>L-Lysine</t>
  </si>
  <si>
    <t>L-Methionine</t>
  </si>
  <si>
    <t>L-Phenylalanine</t>
  </si>
  <si>
    <t>L-Proline</t>
  </si>
  <si>
    <t>L-Tyrosine</t>
  </si>
  <si>
    <t>L-Valine</t>
  </si>
  <si>
    <t>D-O-Phosphoserine</t>
  </si>
  <si>
    <t>L-Kynurenine</t>
  </si>
  <si>
    <t>Parent</t>
  </si>
  <si>
    <t>Arachidonate Metabolism</t>
  </si>
  <si>
    <t>BLANKS (BLK)</t>
  </si>
  <si>
    <t>MedMz</t>
  </si>
  <si>
    <t>MedRt</t>
  </si>
  <si>
    <t>Compound (Cmpd)</t>
  </si>
  <si>
    <t>C03626</t>
  </si>
  <si>
    <t>Isovalerylcarnitine (acyl-C5)</t>
  </si>
  <si>
    <t>Hexanoyl-L-carnitine (acyl-C6)</t>
  </si>
  <si>
    <t>Octenoyl-L-carnitine (acyl-C8:1)</t>
  </si>
  <si>
    <t>L-Asparagine</t>
  </si>
  <si>
    <t>L-Cysteine</t>
  </si>
  <si>
    <t>L-Glutamine</t>
  </si>
  <si>
    <t>L-Isoleucine</t>
  </si>
  <si>
    <t>L-Tryptophan</t>
  </si>
  <si>
    <t>C00711</t>
  </si>
  <si>
    <t>+,-</t>
  </si>
  <si>
    <t>Itaconate</t>
  </si>
  <si>
    <t>C00490</t>
  </si>
  <si>
    <t>C5-Branched Dibasic Acid Metabolism</t>
  </si>
  <si>
    <t>cis-Aconitate</t>
  </si>
  <si>
    <t>C00417</t>
  </si>
  <si>
    <t>Acetyl-carnitine (acyl-C2)</t>
  </si>
  <si>
    <t>Propionyl-carnitine (acyl-C3)</t>
  </si>
  <si>
    <t>Butanoyl-L-carnitine (acyl-C4)</t>
  </si>
  <si>
    <t>Hydroxybutyrlcarnitine (acyl-C4-OH)</t>
  </si>
  <si>
    <t>L-Octanoylcarnitine (acyl-C8)</t>
  </si>
  <si>
    <t>O-Dodecenoyl-carnitine (acyl-C12:1)</t>
  </si>
  <si>
    <t>Icosanoic acid (arachidic acid)</t>
  </si>
  <si>
    <t>C06425</t>
  </si>
  <si>
    <t>Tridecanoic acid/Undecyl acetate</t>
  </si>
  <si>
    <t>Docosahexaenoic acid (4Z,7Z,10Z,13Z,16Z,19Z)</t>
  </si>
  <si>
    <t>Dihomo-gamma-linolenate ((8Z-11Z-14Z)-Icosatrienoic acid)</t>
  </si>
  <si>
    <t>Plasmenylcholine</t>
  </si>
  <si>
    <t>C00958</t>
  </si>
  <si>
    <t>Polyunsaturated Fatty Acids</t>
  </si>
  <si>
    <t>Phospholipids</t>
  </si>
  <si>
    <t>5-6-Epoxytetraene</t>
  </si>
  <si>
    <t>C14815</t>
  </si>
  <si>
    <t>Linoleic Acid Metabolism</t>
  </si>
  <si>
    <t>9/13-OxoODE</t>
  </si>
  <si>
    <t>5(S)/8/9/11/12(S)/15(S)/20-HETE</t>
  </si>
  <si>
    <t>infllpd-06</t>
  </si>
  <si>
    <t>infllpd-18</t>
  </si>
  <si>
    <t>Prostaglandin D2</t>
  </si>
  <si>
    <t>TM Stats</t>
  </si>
  <si>
    <t>9Z-Undecenoic acid</t>
  </si>
  <si>
    <t>Taxifolin</t>
  </si>
  <si>
    <t>D-Mannonate</t>
  </si>
  <si>
    <t>alpha-Ribazole</t>
  </si>
  <si>
    <t>3-Methoxy-4-hydroxyphenylacetaldehyde</t>
  </si>
  <si>
    <t>LMFA01030221</t>
  </si>
  <si>
    <t>C01617</t>
  </si>
  <si>
    <t>C00514</t>
  </si>
  <si>
    <t>C05775</t>
  </si>
  <si>
    <t>C05581</t>
  </si>
  <si>
    <t>Pantothenate</t>
  </si>
  <si>
    <t>S-Adenosyl-L-methionine (SAM)</t>
  </si>
  <si>
    <t>5MM (+,-); Cell Extracts</t>
  </si>
  <si>
    <t>D-Glucose 6-phosphate (G6P)</t>
  </si>
  <si>
    <t>C00092</t>
  </si>
  <si>
    <t>Acylglycerone phosphate</t>
  </si>
  <si>
    <t>3-D-Glucosyl-1,2-diacylglycerol</t>
  </si>
  <si>
    <t>5'-Acylphosphouridine</t>
  </si>
  <si>
    <t>C03086</t>
  </si>
  <si>
    <t>Triacylglycerol (triglyceride)</t>
  </si>
  <si>
    <t>C00422</t>
  </si>
  <si>
    <t>Glycerolipid metabolism</t>
  </si>
  <si>
    <t>Glycerone phosphate</t>
  </si>
  <si>
    <t>C00111</t>
  </si>
  <si>
    <t>C03372</t>
  </si>
  <si>
    <t>Uridine</t>
  </si>
  <si>
    <t>C00299</t>
  </si>
  <si>
    <t>(9S,10S)-9,10-dihydroxyoctadecanoate</t>
  </si>
  <si>
    <t>C15988</t>
  </si>
  <si>
    <t>C17076</t>
  </si>
  <si>
    <t>13(S)-HODE</t>
  </si>
  <si>
    <t>Phenylpyruvate</t>
  </si>
  <si>
    <t>C00166</t>
  </si>
  <si>
    <t>Phenylalanine, tyrosine and tryptophan biosynthesis</t>
  </si>
  <si>
    <t>Techmix3+</t>
  </si>
  <si>
    <t>Techmix2+</t>
  </si>
  <si>
    <t>Techmix1+</t>
  </si>
  <si>
    <t>Techmix0+</t>
  </si>
  <si>
    <t>C04046</t>
  </si>
  <si>
    <t>C06424</t>
  </si>
  <si>
    <t>C17715</t>
  </si>
  <si>
    <t>infllpd-04</t>
  </si>
  <si>
    <t>Quinolinic acid (pyridine-2,3-dicarboxylate)</t>
  </si>
  <si>
    <t>Robustine</t>
  </si>
  <si>
    <t>C10736</t>
  </si>
  <si>
    <t>C4-dicarboxylcarnitine (acyl-C4-DC)</t>
  </si>
  <si>
    <t>S-Adenosyl-L-homocysteine (SAH)</t>
  </si>
  <si>
    <t>HMDB13133</t>
  </si>
  <si>
    <t>BMDM Ctrl (Method 1)</t>
  </si>
  <si>
    <t>BMDM Ctrl, M1</t>
  </si>
  <si>
    <t>BMDM Ctrl, M2</t>
  </si>
  <si>
    <t>BMDM Ctrl, M3</t>
  </si>
  <si>
    <t>BMDM (+) IgG (Method 1)</t>
  </si>
  <si>
    <t>BMDM IgG, M1</t>
  </si>
  <si>
    <t>BMDM IgG, M2</t>
  </si>
  <si>
    <t>BMDM IgG, M3</t>
  </si>
  <si>
    <t>Postblk</t>
  </si>
  <si>
    <t>Preblk1</t>
  </si>
  <si>
    <t>Preblk2</t>
  </si>
  <si>
    <t>Preblk3</t>
  </si>
  <si>
    <t>Flush</t>
  </si>
  <si>
    <t>BMDM IgG, M4</t>
  </si>
  <si>
    <t>BMDM Ctrl, M4</t>
  </si>
  <si>
    <t>Other: Anti-Inflammatory</t>
  </si>
  <si>
    <t>METHOD 1</t>
  </si>
  <si>
    <t>MEDIAN (Ctrl)</t>
  </si>
  <si>
    <t>MEDIAN (IgG)</t>
  </si>
  <si>
    <t>FOLD CHANGE (Ctrl/IgG)</t>
  </si>
  <si>
    <t>Pyruvate (PYR)</t>
  </si>
  <si>
    <t>Min</t>
  </si>
  <si>
    <t>Maz</t>
  </si>
  <si>
    <t>Lactate (LAC)</t>
  </si>
  <si>
    <t>D-Fructose bisphosphate (FBP)</t>
  </si>
  <si>
    <t>D-Glucose (GLUC)</t>
  </si>
  <si>
    <t>D-Glyceraldehyde 3-phosphate (GAP)</t>
  </si>
  <si>
    <t>Phosphoglycerate (PG)</t>
  </si>
  <si>
    <t>2-Oxoglutarate (2-OG) (also alpha-ketoglutarate)</t>
  </si>
  <si>
    <t>Asymmetric dimethyl arginine</t>
  </si>
  <si>
    <t>Sedoheptulose phosphate (SP)</t>
  </si>
  <si>
    <t>Glutathione (GSH)</t>
  </si>
  <si>
    <t>Maltose (MALT)</t>
  </si>
  <si>
    <t>2-Hydroxyglutarate</t>
  </si>
  <si>
    <t>C02630</t>
  </si>
  <si>
    <t>Nucleotides: purine metabolism</t>
  </si>
  <si>
    <t>Nucleotides: pyrimidine metabolism</t>
  </si>
  <si>
    <t>DATA SCALING</t>
  </si>
  <si>
    <t>Correction Factour (CF)</t>
  </si>
  <si>
    <t>PYR</t>
  </si>
  <si>
    <t>G6P</t>
  </si>
  <si>
    <t>FBP</t>
  </si>
  <si>
    <t>LAC</t>
  </si>
  <si>
    <t>GLUC</t>
  </si>
  <si>
    <t>GAP</t>
  </si>
  <si>
    <t>PG</t>
  </si>
  <si>
    <t>GDL</t>
  </si>
  <si>
    <t>RP</t>
  </si>
  <si>
    <t>GSH</t>
  </si>
  <si>
    <t>5-OX</t>
  </si>
  <si>
    <t>GS-CYS</t>
  </si>
  <si>
    <t>CYSS</t>
  </si>
  <si>
    <t>MALT</t>
  </si>
  <si>
    <t>HIS</t>
  </si>
  <si>
    <t>GLN</t>
  </si>
  <si>
    <t>GLU</t>
  </si>
  <si>
    <t>MET</t>
  </si>
  <si>
    <t>SER</t>
  </si>
  <si>
    <t>INO</t>
  </si>
  <si>
    <t>HPX</t>
  </si>
  <si>
    <t>XAN</t>
  </si>
  <si>
    <t>ASP</t>
  </si>
  <si>
    <t>aKG</t>
  </si>
  <si>
    <t>2HG</t>
  </si>
  <si>
    <t>ARG</t>
  </si>
  <si>
    <t>ORN</t>
  </si>
  <si>
    <t>SPMD</t>
  </si>
  <si>
    <t>LA</t>
  </si>
  <si>
    <t>ARA</t>
  </si>
  <si>
    <t>Metabolite Abbreviation</t>
  </si>
  <si>
    <t>Hypoxanthine (HPX)</t>
  </si>
  <si>
    <t>SP</t>
  </si>
  <si>
    <t>D-Glucono-1-5-lactone 6-phosphate (GDL)</t>
  </si>
  <si>
    <t>Pentose phosphates (isobars) (RP)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</si>
</sst>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%"/>
    <numFmt numFmtId="166" formatCode="0.0E+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name val="Franklin Gothic Book"/>
      <family val="2"/>
    </font>
    <font>
      <b/>
      <sz val="11"/>
      <name val="Franklin Gothic Book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7" fillId="0" borderId="11" applyNumberFormat="0" applyFill="0" applyAlignment="0" applyProtection="0"/>
    <xf numFmtId="0" fontId="8" fillId="0" borderId="12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3" applyNumberFormat="0" applyAlignment="0" applyProtection="0"/>
    <xf numFmtId="0" fontId="13" fillId="10" borderId="14" applyNumberFormat="0" applyAlignment="0" applyProtection="0"/>
    <xf numFmtId="0" fontId="14" fillId="10" borderId="13" applyNumberFormat="0" applyAlignment="0" applyProtection="0"/>
    <xf numFmtId="0" fontId="15" fillId="0" borderId="15" applyNumberFormat="0" applyFill="0" applyAlignment="0" applyProtection="0"/>
    <xf numFmtId="0" fontId="16" fillId="11" borderId="16" applyNumberFormat="0" applyAlignment="0" applyProtection="0"/>
    <xf numFmtId="0" fontId="17" fillId="0" borderId="0" applyNumberFormat="0" applyFill="0" applyBorder="0" applyAlignment="0" applyProtection="0"/>
    <xf numFmtId="0" fontId="4" fillId="12" borderId="17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8" applyNumberFormat="0" applyFill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20" fillId="0" borderId="0"/>
  </cellStyleXfs>
  <cellXfs count="110">
    <xf numFmtId="0" fontId="0" fillId="0" borderId="0" xfId="0"/>
    <xf numFmtId="0" fontId="3" fillId="0" borderId="0" xfId="0" applyFont="1"/>
    <xf numFmtId="11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4" borderId="0" xfId="0" applyFont="1" applyFill="1"/>
    <xf numFmtId="11" fontId="3" fillId="0" borderId="0" xfId="0" applyNumberFormat="1" applyFont="1" applyAlignment="1">
      <alignment horizontal="center"/>
    </xf>
    <xf numFmtId="0" fontId="2" fillId="37" borderId="25" xfId="0" applyFont="1" applyFill="1" applyBorder="1" applyAlignment="1">
      <alignment horizontal="center" vertical="center" wrapText="1"/>
    </xf>
    <xf numFmtId="0" fontId="2" fillId="37" borderId="26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4" xfId="0" applyFont="1" applyBorder="1"/>
    <xf numFmtId="166" fontId="3" fillId="37" borderId="24" xfId="0" applyNumberFormat="1" applyFont="1" applyFill="1" applyBorder="1"/>
    <xf numFmtId="165" fontId="3" fillId="37" borderId="24" xfId="0" applyNumberFormat="1" applyFont="1" applyFill="1" applyBorder="1"/>
    <xf numFmtId="166" fontId="3" fillId="0" borderId="24" xfId="0" applyNumberFormat="1" applyFont="1" applyBorder="1"/>
    <xf numFmtId="2" fontId="3" fillId="0" borderId="24" xfId="0" applyNumberFormat="1" applyFont="1" applyBorder="1"/>
    <xf numFmtId="164" fontId="3" fillId="0" borderId="24" xfId="0" applyNumberFormat="1" applyFont="1" applyBorder="1"/>
    <xf numFmtId="0" fontId="2" fillId="37" borderId="8" xfId="0" applyFont="1" applyFill="1" applyBorder="1" applyAlignment="1">
      <alignment horizontal="center" vertical="center" wrapText="1"/>
    </xf>
    <xf numFmtId="166" fontId="3" fillId="37" borderId="27" xfId="0" applyNumberFormat="1" applyFont="1" applyFill="1" applyBorder="1"/>
    <xf numFmtId="0" fontId="21" fillId="4" borderId="0" xfId="0" applyFont="1" applyFill="1"/>
    <xf numFmtId="1" fontId="2" fillId="37" borderId="4" xfId="0" applyNumberFormat="1" applyFont="1" applyFill="1" applyBorder="1" applyAlignment="1">
      <alignment horizontal="center" vertical="center" wrapText="1"/>
    </xf>
    <xf numFmtId="1" fontId="2" fillId="39" borderId="4" xfId="0" applyNumberFormat="1" applyFont="1" applyFill="1" applyBorder="1" applyAlignment="1">
      <alignment horizontal="center" vertical="center" wrapText="1"/>
    </xf>
    <xf numFmtId="0" fontId="2" fillId="38" borderId="4" xfId="0" applyFont="1" applyFill="1" applyBorder="1" applyAlignment="1">
      <alignment horizontal="center" vertical="center" wrapText="1"/>
    </xf>
    <xf numFmtId="0" fontId="2" fillId="38" borderId="25" xfId="0" applyFont="1" applyFill="1" applyBorder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2" fillId="0" borderId="29" xfId="0" applyFont="1" applyFill="1" applyBorder="1"/>
    <xf numFmtId="0" fontId="3" fillId="0" borderId="31" xfId="0" applyFont="1" applyFill="1" applyBorder="1"/>
    <xf numFmtId="0" fontId="3" fillId="0" borderId="23" xfId="0" applyFont="1" applyFill="1" applyBorder="1" applyAlignment="1">
      <alignment horizontal="center" vertical="center"/>
    </xf>
    <xf numFmtId="11" fontId="3" fillId="0" borderId="9" xfId="0" applyNumberFormat="1" applyFont="1" applyFill="1" applyBorder="1"/>
    <xf numFmtId="11" fontId="3" fillId="0" borderId="20" xfId="0" applyNumberFormat="1" applyFont="1" applyFill="1" applyBorder="1"/>
    <xf numFmtId="11" fontId="3" fillId="0" borderId="8" xfId="0" applyNumberFormat="1" applyFont="1" applyFill="1" applyBorder="1"/>
    <xf numFmtId="11" fontId="3" fillId="0" borderId="29" xfId="0" applyNumberFormat="1" applyFont="1" applyFill="1" applyBorder="1"/>
    <xf numFmtId="11" fontId="3" fillId="0" borderId="0" xfId="0" applyNumberFormat="1" applyFont="1" applyFill="1" applyBorder="1"/>
    <xf numFmtId="11" fontId="3" fillId="0" borderId="23" xfId="0" applyNumberFormat="1" applyFont="1" applyFill="1" applyBorder="1"/>
    <xf numFmtId="0" fontId="3" fillId="0" borderId="30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3" fillId="0" borderId="32" xfId="0" applyFont="1" applyFill="1" applyBorder="1"/>
    <xf numFmtId="0" fontId="3" fillId="0" borderId="5" xfId="0" applyFont="1" applyFill="1" applyBorder="1" applyAlignment="1">
      <alignment horizontal="center" vertical="center"/>
    </xf>
    <xf numFmtId="11" fontId="3" fillId="0" borderId="6" xfId="0" applyNumberFormat="1" applyFont="1" applyFill="1" applyBorder="1"/>
    <xf numFmtId="11" fontId="3" fillId="0" borderId="19" xfId="0" applyNumberFormat="1" applyFont="1" applyFill="1" applyBorder="1"/>
    <xf numFmtId="11" fontId="3" fillId="0" borderId="5" xfId="0" applyNumberFormat="1" applyFont="1" applyFill="1" applyBorder="1"/>
    <xf numFmtId="0" fontId="3" fillId="0" borderId="4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3" fillId="0" borderId="26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33" xfId="0" applyFont="1" applyFill="1" applyBorder="1"/>
    <xf numFmtId="0" fontId="3" fillId="0" borderId="2" xfId="0" applyFont="1" applyFill="1" applyBorder="1" applyAlignment="1">
      <alignment horizontal="center" vertical="center"/>
    </xf>
    <xf numFmtId="11" fontId="3" fillId="0" borderId="1" xfId="0" applyNumberFormat="1" applyFont="1" applyFill="1" applyBorder="1"/>
    <xf numFmtId="11" fontId="3" fillId="0" borderId="7" xfId="0" applyNumberFormat="1" applyFont="1" applyFill="1" applyBorder="1"/>
    <xf numFmtId="11" fontId="3" fillId="0" borderId="2" xfId="0" applyNumberFormat="1" applyFont="1" applyFill="1" applyBorder="1"/>
    <xf numFmtId="0" fontId="3" fillId="0" borderId="26" xfId="0" applyFont="1" applyFill="1" applyBorder="1" applyAlignment="1">
      <alignment horizontal="center"/>
    </xf>
    <xf numFmtId="11" fontId="3" fillId="0" borderId="8" xfId="0" applyNumberFormat="1" applyFont="1" applyFill="1" applyBorder="1" applyAlignment="1">
      <alignment horizontal="center" vertical="center"/>
    </xf>
    <xf numFmtId="11" fontId="3" fillId="0" borderId="9" xfId="0" applyNumberFormat="1" applyFont="1" applyFill="1" applyBorder="1" applyAlignment="1">
      <alignment horizontal="center"/>
    </xf>
    <xf numFmtId="11" fontId="3" fillId="0" borderId="20" xfId="0" applyNumberFormat="1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11" fontId="3" fillId="0" borderId="5" xfId="0" applyNumberFormat="1" applyFont="1" applyFill="1" applyBorder="1" applyAlignment="1">
      <alignment horizontal="center" vertical="center"/>
    </xf>
    <xf numFmtId="11" fontId="3" fillId="0" borderId="6" xfId="0" applyNumberFormat="1" applyFont="1" applyFill="1" applyBorder="1" applyAlignment="1">
      <alignment horizontal="center"/>
    </xf>
    <xf numFmtId="11" fontId="3" fillId="0" borderId="19" xfId="0" applyNumberFormat="1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11" fontId="3" fillId="0" borderId="23" xfId="0" applyNumberFormat="1" applyFont="1" applyFill="1" applyBorder="1" applyAlignment="1">
      <alignment horizontal="center" vertical="center"/>
    </xf>
    <xf numFmtId="11" fontId="3" fillId="0" borderId="29" xfId="0" applyNumberFormat="1" applyFont="1" applyFill="1" applyBorder="1" applyAlignment="1">
      <alignment horizontal="center"/>
    </xf>
    <xf numFmtId="11" fontId="3" fillId="0" borderId="0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11" fontId="3" fillId="0" borderId="2" xfId="0" applyNumberFormat="1" applyFont="1" applyFill="1" applyBorder="1" applyAlignment="1">
      <alignment horizontal="center" vertical="center"/>
    </xf>
    <xf numFmtId="11" fontId="3" fillId="0" borderId="1" xfId="0" applyNumberFormat="1" applyFont="1" applyFill="1" applyBorder="1" applyAlignment="1">
      <alignment horizontal="center"/>
    </xf>
    <xf numFmtId="11" fontId="3" fillId="0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7" borderId="21" xfId="0" applyFont="1" applyFill="1" applyBorder="1" applyAlignment="1">
      <alignment horizontal="center" vertical="center"/>
    </xf>
    <xf numFmtId="0" fontId="2" fillId="37" borderId="22" xfId="0" applyFont="1" applyFill="1" applyBorder="1" applyAlignment="1">
      <alignment horizontal="center" vertical="center"/>
    </xf>
    <xf numFmtId="0" fontId="2" fillId="37" borderId="1" xfId="0" applyFont="1" applyFill="1" applyBorder="1" applyAlignment="1">
      <alignment horizontal="center" vertical="center"/>
    </xf>
    <xf numFmtId="0" fontId="2" fillId="37" borderId="7" xfId="0" applyFont="1" applyFill="1" applyBorder="1" applyAlignment="1">
      <alignment horizontal="center" vertical="center"/>
    </xf>
    <xf numFmtId="0" fontId="2" fillId="37" borderId="2" xfId="0" applyFont="1" applyFill="1" applyBorder="1" applyAlignment="1">
      <alignment horizontal="center" vertical="center"/>
    </xf>
    <xf numFmtId="0" fontId="2" fillId="39" borderId="1" xfId="0" applyFont="1" applyFill="1" applyBorder="1" applyAlignment="1">
      <alignment horizontal="center" vertical="center"/>
    </xf>
    <xf numFmtId="0" fontId="2" fillId="39" borderId="7" xfId="0" applyFont="1" applyFill="1" applyBorder="1" applyAlignment="1">
      <alignment horizontal="center" vertical="center"/>
    </xf>
    <xf numFmtId="0" fontId="2" fillId="39" borderId="2" xfId="0" applyFont="1" applyFill="1" applyBorder="1" applyAlignment="1">
      <alignment horizontal="center" vertical="center"/>
    </xf>
    <xf numFmtId="0" fontId="2" fillId="38" borderId="1" xfId="0" applyFont="1" applyFill="1" applyBorder="1" applyAlignment="1">
      <alignment horizontal="center" vertical="center"/>
    </xf>
    <xf numFmtId="0" fontId="2" fillId="38" borderId="7" xfId="0" applyFont="1" applyFill="1" applyBorder="1" applyAlignment="1">
      <alignment horizontal="center" vertical="center"/>
    </xf>
    <xf numFmtId="0" fontId="2" fillId="38" borderId="2" xfId="0" applyFont="1" applyFill="1" applyBorder="1" applyAlignment="1">
      <alignment horizontal="center" vertical="center"/>
    </xf>
    <xf numFmtId="166" fontId="3" fillId="37" borderId="22" xfId="0" applyNumberFormat="1" applyFont="1" applyFill="1" applyBorder="1"/>
    <xf numFmtId="166" fontId="3" fillId="37" borderId="34" xfId="0" applyNumberFormat="1" applyFont="1" applyFill="1" applyBorder="1"/>
    <xf numFmtId="165" fontId="3" fillId="37" borderId="34" xfId="0" applyNumberFormat="1" applyFont="1" applyFill="1" applyBorder="1"/>
    <xf numFmtId="166" fontId="3" fillId="0" borderId="34" xfId="0" applyNumberFormat="1" applyFont="1" applyBorder="1"/>
    <xf numFmtId="2" fontId="3" fillId="0" borderId="34" xfId="0" applyNumberFormat="1" applyFont="1" applyBorder="1"/>
    <xf numFmtId="164" fontId="3" fillId="0" borderId="34" xfId="0" applyNumberFormat="1" applyFont="1" applyBorder="1"/>
    <xf numFmtId="0" fontId="3" fillId="0" borderId="34" xfId="0" applyFont="1" applyBorder="1"/>
    <xf numFmtId="166" fontId="3" fillId="37" borderId="35" xfId="0" applyNumberFormat="1" applyFont="1" applyFill="1" applyBorder="1"/>
    <xf numFmtId="166" fontId="3" fillId="37" borderId="36" xfId="0" applyNumberFormat="1" applyFont="1" applyFill="1" applyBorder="1"/>
    <xf numFmtId="165" fontId="3" fillId="37" borderId="36" xfId="0" applyNumberFormat="1" applyFont="1" applyFill="1" applyBorder="1"/>
    <xf numFmtId="166" fontId="3" fillId="0" borderId="36" xfId="0" applyNumberFormat="1" applyFont="1" applyBorder="1"/>
    <xf numFmtId="2" fontId="3" fillId="0" borderId="36" xfId="0" applyNumberFormat="1" applyFont="1" applyBorder="1"/>
    <xf numFmtId="164" fontId="3" fillId="0" borderId="36" xfId="0" applyNumberFormat="1" applyFont="1" applyBorder="1"/>
    <xf numFmtId="0" fontId="3" fillId="0" borderId="36" xfId="0" applyFont="1" applyBorder="1"/>
    <xf numFmtId="0" fontId="0" fillId="0" borderId="3" xfId="0" applyBorder="1"/>
    <xf numFmtId="0" fontId="2" fillId="0" borderId="3" xfId="0" applyFont="1" applyFill="1" applyBorder="1" applyAlignment="1">
      <alignment horizontal="center" vertical="center" wrapText="1"/>
    </xf>
    <xf numFmtId="0" fontId="2" fillId="4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theme="0"/>
      </font>
      <fill>
        <patternFill>
          <bgColor theme="1"/>
        </patternFill>
      </fill>
    </dxf>
    <dxf>
      <fill>
        <patternFill>
          <bgColor theme="8" tint="0.79998168889431442"/>
        </patternFill>
      </fill>
    </dxf>
    <dxf>
      <fill>
        <patternFill>
          <bgColor theme="7"/>
        </patternFill>
      </fill>
    </dxf>
    <dxf>
      <fill>
        <patternFill>
          <bgColor rgb="FF00B050"/>
        </patternFill>
      </fill>
    </dxf>
    <dxf>
      <fill>
        <patternFill>
          <bgColor rgb="FFFF66FF"/>
        </patternFill>
      </fill>
    </dxf>
  </dxfs>
  <tableStyles count="0" defaultTableStyle="TableStyleMedium2" defaultPivotStyle="PivotStyleLight16"/>
  <colors>
    <mruColors>
      <color rgb="FFBFBFBF"/>
      <color rgb="FFFF9393"/>
      <color rgb="FFFFC000"/>
      <color rgb="FFDDEBF7"/>
      <color rgb="FFFFCCFF"/>
      <color rgb="FFACB9CA"/>
      <color rgb="FFC2CBD8"/>
      <color rgb="FF66CCFF"/>
      <color rgb="FF0070C0"/>
      <color rgb="FF38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13B2-BB0B-4FFC-A9F2-3DACC3D1FACD}">
  <dimension ref="A1:FI219"/>
  <sheetViews>
    <sheetView tabSelected="1" topLeftCell="I1" zoomScale="50" zoomScaleNormal="50" workbookViewId="0">
      <selection activeCell="AN28" sqref="AN28"/>
    </sheetView>
  </sheetViews>
  <sheetFormatPr defaultColWidth="9.15234375" defaultRowHeight="15" x14ac:dyDescent="0.45"/>
  <cols>
    <col min="1" max="1" width="9.3828125" style="1" customWidth="1"/>
    <col min="2" max="2" width="61.4609375" style="1" customWidth="1"/>
    <col min="3" max="3" width="17" style="1" bestFit="1" customWidth="1"/>
    <col min="4" max="4" width="45.3828125" style="1" customWidth="1"/>
    <col min="5" max="5" width="10.61328125" style="3" bestFit="1" customWidth="1"/>
    <col min="6" max="6" width="10.23046875" style="3" bestFit="1" customWidth="1"/>
    <col min="7" max="7" width="9.61328125" style="3" bestFit="1" customWidth="1"/>
    <col min="8" max="8" width="10.84375" style="7" bestFit="1" customWidth="1"/>
    <col min="9" max="9" width="12.921875" style="7" bestFit="1" customWidth="1"/>
    <col min="10" max="10" width="10.921875" style="7" bestFit="1" customWidth="1"/>
    <col min="11" max="11" width="10.921875" style="2" bestFit="1" customWidth="1"/>
    <col min="12" max="12" width="11.23046875" style="2" bestFit="1" customWidth="1"/>
    <col min="13" max="14" width="11.61328125" style="2" bestFit="1" customWidth="1"/>
    <col min="15" max="16" width="10.61328125" style="1" bestFit="1" customWidth="1"/>
    <col min="17" max="17" width="11.3828125" style="1" bestFit="1" customWidth="1"/>
    <col min="18" max="18" width="12.4609375" style="1" bestFit="1" customWidth="1"/>
    <col min="19" max="19" width="10.4609375" style="1" bestFit="1" customWidth="1"/>
    <col min="20" max="20" width="11.3828125" style="1" bestFit="1" customWidth="1"/>
    <col min="21" max="21" width="12.4609375" style="1" bestFit="1" customWidth="1"/>
    <col min="22" max="22" width="10.4609375" style="1" bestFit="1" customWidth="1"/>
    <col min="23" max="23" width="11.3828125" style="1" bestFit="1" customWidth="1"/>
    <col min="24" max="24" width="10.61328125" style="1" bestFit="1" customWidth="1"/>
    <col min="25" max="25" width="10.4609375" style="1" bestFit="1" customWidth="1"/>
    <col min="26" max="27" width="9.921875" style="1" bestFit="1" customWidth="1"/>
    <col min="28" max="28" width="9.3828125" style="1" bestFit="1" customWidth="1"/>
    <col min="29" max="29" width="9.3828125" customWidth="1"/>
    <col min="30" max="30" width="10.23046875" style="1" bestFit="1" customWidth="1"/>
    <col min="31" max="31" width="9.23046875" style="1" bestFit="1" customWidth="1"/>
    <col min="32" max="32" width="14.61328125" style="1" bestFit="1" customWidth="1"/>
    <col min="33" max="33" width="9.23046875" style="1" bestFit="1" customWidth="1"/>
    <col min="34" max="34" width="9.15234375" style="1"/>
    <col min="35" max="35" width="20.53515625" customWidth="1"/>
    <col min="36" max="36" width="17.3046875" bestFit="1" customWidth="1"/>
    <col min="37" max="37" width="11.3828125" customWidth="1"/>
    <col min="38" max="38" width="9.3046875" bestFit="1" customWidth="1"/>
    <col min="39" max="41" width="9.23046875" bestFit="1" customWidth="1"/>
    <col min="42" max="42" width="9.15234375" style="1"/>
    <col min="43" max="43" width="50.3046875" customWidth="1"/>
    <col min="166" max="16384" width="9.15234375" style="1"/>
  </cols>
  <sheetData>
    <row r="1" spans="1:165" ht="15.45" thickBot="1" x14ac:dyDescent="0.5">
      <c r="A1" s="6" t="s">
        <v>438</v>
      </c>
      <c r="B1" s="20"/>
      <c r="I1" s="78" t="s">
        <v>474</v>
      </c>
      <c r="J1" s="79"/>
      <c r="K1" s="79"/>
      <c r="L1" s="80"/>
      <c r="M1" s="81" t="s">
        <v>478</v>
      </c>
      <c r="N1" s="82"/>
      <c r="O1" s="82"/>
      <c r="P1" s="83"/>
      <c r="Q1" s="84" t="s">
        <v>382</v>
      </c>
      <c r="R1" s="85"/>
      <c r="S1" s="85"/>
      <c r="T1" s="85"/>
      <c r="U1" s="86"/>
      <c r="V1" s="73" t="s">
        <v>361</v>
      </c>
      <c r="W1" s="74"/>
      <c r="X1" s="74"/>
      <c r="Y1" s="75"/>
      <c r="Z1" s="76" t="s">
        <v>425</v>
      </c>
      <c r="AA1" s="76"/>
      <c r="AB1" s="77"/>
      <c r="AD1" s="1" t="s">
        <v>490</v>
      </c>
      <c r="AI1" s="101" t="s">
        <v>511</v>
      </c>
    </row>
    <row r="2" spans="1:165" s="4" customFormat="1" ht="30.45" thickBot="1" x14ac:dyDescent="0.5">
      <c r="A2" s="5" t="s">
        <v>0</v>
      </c>
      <c r="B2" s="27" t="s">
        <v>385</v>
      </c>
      <c r="C2" s="5" t="s">
        <v>1</v>
      </c>
      <c r="D2" s="5" t="s">
        <v>2</v>
      </c>
      <c r="E2" s="5" t="s">
        <v>380</v>
      </c>
      <c r="F2" s="5" t="s">
        <v>383</v>
      </c>
      <c r="G2" s="5" t="s">
        <v>384</v>
      </c>
      <c r="H2" s="5" t="s">
        <v>3</v>
      </c>
      <c r="I2" s="21" t="s">
        <v>475</v>
      </c>
      <c r="J2" s="21" t="s">
        <v>476</v>
      </c>
      <c r="K2" s="21" t="s">
        <v>477</v>
      </c>
      <c r="L2" s="21" t="s">
        <v>488</v>
      </c>
      <c r="M2" s="22" t="s">
        <v>479</v>
      </c>
      <c r="N2" s="22" t="s">
        <v>480</v>
      </c>
      <c r="O2" s="22" t="s">
        <v>481</v>
      </c>
      <c r="P2" s="22" t="s">
        <v>487</v>
      </c>
      <c r="Q2" s="23" t="s">
        <v>482</v>
      </c>
      <c r="R2" s="24" t="s">
        <v>483</v>
      </c>
      <c r="S2" s="24" t="s">
        <v>484</v>
      </c>
      <c r="T2" s="24" t="s">
        <v>485</v>
      </c>
      <c r="U2" s="25" t="s">
        <v>486</v>
      </c>
      <c r="V2" s="28" t="s">
        <v>463</v>
      </c>
      <c r="W2" s="26" t="s">
        <v>462</v>
      </c>
      <c r="X2" s="26" t="s">
        <v>461</v>
      </c>
      <c r="Y2" s="26" t="s">
        <v>460</v>
      </c>
      <c r="Z2" s="18" t="s">
        <v>358</v>
      </c>
      <c r="AA2" s="8" t="s">
        <v>359</v>
      </c>
      <c r="AB2" s="9" t="s">
        <v>357</v>
      </c>
      <c r="AC2"/>
      <c r="AD2" s="10" t="s">
        <v>491</v>
      </c>
      <c r="AE2" s="10" t="s">
        <v>492</v>
      </c>
      <c r="AF2" s="11" t="s">
        <v>493</v>
      </c>
      <c r="AG2" s="10" t="s">
        <v>360</v>
      </c>
      <c r="AH2" s="1"/>
      <c r="AI2" s="103" t="s">
        <v>512</v>
      </c>
      <c r="AJ2" s="102" t="s">
        <v>543</v>
      </c>
      <c r="AK2"/>
      <c r="AL2"/>
      <c r="AM2"/>
      <c r="AN2"/>
      <c r="AO2"/>
      <c r="AP2" s="1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</row>
    <row r="3" spans="1:165" s="12" customFormat="1" x14ac:dyDescent="0.45">
      <c r="A3" s="29">
        <v>1</v>
      </c>
      <c r="B3" s="30" t="s">
        <v>365</v>
      </c>
      <c r="C3" s="31" t="s">
        <v>4</v>
      </c>
      <c r="D3" s="31" t="s">
        <v>276</v>
      </c>
      <c r="E3" s="31">
        <v>90.055689999999998</v>
      </c>
      <c r="F3" s="31">
        <v>90.055689999999998</v>
      </c>
      <c r="G3" s="31">
        <v>0.67579549999999999</v>
      </c>
      <c r="H3" s="32" t="s">
        <v>326</v>
      </c>
      <c r="I3" s="33">
        <v>275244.90000000002</v>
      </c>
      <c r="J3" s="34">
        <v>665477.19999999995</v>
      </c>
      <c r="K3" s="34">
        <v>206242.9</v>
      </c>
      <c r="L3" s="35">
        <v>174613.4</v>
      </c>
      <c r="M3" s="33">
        <v>255151.7</v>
      </c>
      <c r="N3" s="34">
        <v>412337.3</v>
      </c>
      <c r="O3" s="34">
        <v>188558.3</v>
      </c>
      <c r="P3" s="35">
        <v>163055.79999999999</v>
      </c>
      <c r="Q3" s="33">
        <v>501317.1</v>
      </c>
      <c r="R3" s="34">
        <v>471940.8</v>
      </c>
      <c r="S3" s="34">
        <v>722895.2</v>
      </c>
      <c r="T3" s="34">
        <v>314452</v>
      </c>
      <c r="U3" s="35">
        <v>0</v>
      </c>
      <c r="V3" s="33">
        <v>353772.3</v>
      </c>
      <c r="W3" s="34">
        <v>327700.2</v>
      </c>
      <c r="X3" s="34">
        <v>338878.8</v>
      </c>
      <c r="Y3" s="35">
        <v>324271.2</v>
      </c>
      <c r="Z3" s="19">
        <f>_xlfn.STDEV.P(V3:Y3)</f>
        <v>11516.256875038642</v>
      </c>
      <c r="AA3" s="13">
        <f>AVERAGE(V3:Y3)</f>
        <v>336155.625</v>
      </c>
      <c r="AB3" s="14">
        <f>Z3/AA3</f>
        <v>3.4258706440026529E-2</v>
      </c>
      <c r="AC3"/>
      <c r="AD3" s="15">
        <f t="shared" ref="AD3:AD66" si="0">MEDIAN(I3:L3)</f>
        <v>240743.90000000002</v>
      </c>
      <c r="AE3" s="15">
        <f t="shared" ref="AE3:AE66" si="1">MEDIAN(M3:P3)</f>
        <v>221855</v>
      </c>
      <c r="AF3" s="16">
        <f>AE3/AD3</f>
        <v>0.92153944502851359</v>
      </c>
      <c r="AG3" s="17">
        <f t="shared" ref="AG3:AG66" si="2">_xlfn.T.TEST(I3:L3,M3:P3,2,2)</f>
        <v>0.57242683230305258</v>
      </c>
      <c r="AH3" s="1"/>
      <c r="AI3" s="107"/>
      <c r="AJ3" s="104"/>
      <c r="AK3"/>
      <c r="AL3"/>
      <c r="AM3"/>
      <c r="AN3"/>
      <c r="AO3"/>
      <c r="AP3" s="1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</row>
    <row r="4" spans="1:165" s="12" customFormat="1" x14ac:dyDescent="0.45">
      <c r="A4" s="29">
        <v>2</v>
      </c>
      <c r="B4" s="30" t="s">
        <v>366</v>
      </c>
      <c r="C4" s="31" t="s">
        <v>5</v>
      </c>
      <c r="D4" s="31" t="s">
        <v>276</v>
      </c>
      <c r="E4" s="31">
        <v>175.1191</v>
      </c>
      <c r="F4" s="31">
        <v>175.1191</v>
      </c>
      <c r="G4" s="31">
        <v>0.64700000000000002</v>
      </c>
      <c r="H4" s="32" t="s">
        <v>326</v>
      </c>
      <c r="I4" s="36">
        <v>622517.6</v>
      </c>
      <c r="J4" s="37">
        <v>882104.8</v>
      </c>
      <c r="K4" s="37">
        <v>787165.8</v>
      </c>
      <c r="L4" s="38">
        <v>725164.3</v>
      </c>
      <c r="M4" s="36">
        <v>585430.80000000005</v>
      </c>
      <c r="N4" s="37">
        <v>1014915</v>
      </c>
      <c r="O4" s="37">
        <v>621353</v>
      </c>
      <c r="P4" s="38">
        <v>841956.1</v>
      </c>
      <c r="Q4" s="36">
        <v>129609.4</v>
      </c>
      <c r="R4" s="37">
        <v>85644.46</v>
      </c>
      <c r="S4" s="37">
        <v>87415.54</v>
      </c>
      <c r="T4" s="37">
        <v>63268.94</v>
      </c>
      <c r="U4" s="38">
        <v>3490.212</v>
      </c>
      <c r="V4" s="36">
        <v>1693918</v>
      </c>
      <c r="W4" s="37">
        <v>2213778</v>
      </c>
      <c r="X4" s="37">
        <v>2143020</v>
      </c>
      <c r="Y4" s="38">
        <v>2123180</v>
      </c>
      <c r="Z4" s="19">
        <f t="shared" ref="Z4:Z67" si="3">_xlfn.STDEV.P(V4:Y4)</f>
        <v>204606.51388946539</v>
      </c>
      <c r="AA4" s="13">
        <f t="shared" ref="AA4:AA67" si="4">AVERAGE(V4:Y4)</f>
        <v>2043474</v>
      </c>
      <c r="AB4" s="14">
        <f t="shared" ref="AB4:AB67" si="5">Z4/AA4</f>
        <v>0.10012680067838661</v>
      </c>
      <c r="AC4"/>
      <c r="AD4" s="15">
        <f t="shared" si="0"/>
        <v>756165.05</v>
      </c>
      <c r="AE4" s="15">
        <f t="shared" si="1"/>
        <v>731654.55</v>
      </c>
      <c r="AF4" s="16">
        <f t="shared" ref="AF4:AF67" si="6">AE4/AD4</f>
        <v>0.96758578037956133</v>
      </c>
      <c r="AG4" s="17">
        <f t="shared" si="2"/>
        <v>0.92199463065958087</v>
      </c>
      <c r="AH4" s="1"/>
      <c r="AI4" s="108"/>
      <c r="AJ4" s="105"/>
      <c r="AK4"/>
      <c r="AL4"/>
      <c r="AM4"/>
      <c r="AN4"/>
      <c r="AO4"/>
      <c r="AP4" s="1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</row>
    <row r="5" spans="1:165" s="12" customFormat="1" x14ac:dyDescent="0.45">
      <c r="A5" s="29">
        <v>3</v>
      </c>
      <c r="B5" s="30" t="s">
        <v>390</v>
      </c>
      <c r="C5" s="31" t="s">
        <v>6</v>
      </c>
      <c r="D5" s="31" t="s">
        <v>276</v>
      </c>
      <c r="E5" s="31">
        <v>133.06100000000001</v>
      </c>
      <c r="F5" s="31">
        <v>133.06100000000001</v>
      </c>
      <c r="G5" s="31">
        <v>0.87281299999999995</v>
      </c>
      <c r="H5" s="32" t="s">
        <v>326</v>
      </c>
      <c r="I5" s="36">
        <v>17813.18</v>
      </c>
      <c r="J5" s="37">
        <v>20013.66</v>
      </c>
      <c r="K5" s="37">
        <v>23816.66</v>
      </c>
      <c r="L5" s="38">
        <v>20786.490000000002</v>
      </c>
      <c r="M5" s="36">
        <v>17262.97</v>
      </c>
      <c r="N5" s="37">
        <v>21459.21</v>
      </c>
      <c r="O5" s="37">
        <v>22923.01</v>
      </c>
      <c r="P5" s="38">
        <v>19996.080000000002</v>
      </c>
      <c r="Q5" s="36">
        <v>15906.73</v>
      </c>
      <c r="R5" s="37">
        <v>32433.24</v>
      </c>
      <c r="S5" s="37">
        <v>33305.25</v>
      </c>
      <c r="T5" s="37">
        <v>53223.66</v>
      </c>
      <c r="U5" s="38">
        <v>16769.580000000002</v>
      </c>
      <c r="V5" s="36">
        <v>21161.64</v>
      </c>
      <c r="W5" s="37">
        <v>24912.32</v>
      </c>
      <c r="X5" s="37">
        <v>24101.82</v>
      </c>
      <c r="Y5" s="38">
        <v>22130.62</v>
      </c>
      <c r="Z5" s="19">
        <f t="shared" si="3"/>
        <v>1498.5738160664628</v>
      </c>
      <c r="AA5" s="13">
        <f t="shared" si="4"/>
        <v>23076.6</v>
      </c>
      <c r="AB5" s="14">
        <f t="shared" si="5"/>
        <v>6.4939107843723198E-2</v>
      </c>
      <c r="AC5"/>
      <c r="AD5" s="15">
        <f t="shared" si="0"/>
        <v>20400.075000000001</v>
      </c>
      <c r="AE5" s="15">
        <f t="shared" si="1"/>
        <v>20727.645</v>
      </c>
      <c r="AF5" s="16">
        <f t="shared" si="6"/>
        <v>1.0160572939070076</v>
      </c>
      <c r="AG5" s="17">
        <f t="shared" si="2"/>
        <v>0.91305622357051719</v>
      </c>
      <c r="AH5" s="1"/>
      <c r="AI5" s="108">
        <v>9.0986941292579182</v>
      </c>
      <c r="AJ5" s="105" t="s">
        <v>538</v>
      </c>
      <c r="AK5"/>
      <c r="AL5"/>
      <c r="AM5"/>
      <c r="AN5"/>
      <c r="AO5"/>
      <c r="AP5" s="1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</row>
    <row r="6" spans="1:165" s="12" customFormat="1" x14ac:dyDescent="0.45">
      <c r="A6" s="29">
        <v>4</v>
      </c>
      <c r="B6" s="30" t="s">
        <v>367</v>
      </c>
      <c r="C6" s="31" t="s">
        <v>7</v>
      </c>
      <c r="D6" s="31" t="s">
        <v>276</v>
      </c>
      <c r="E6" s="31">
        <v>134.04499999999999</v>
      </c>
      <c r="F6" s="31">
        <v>134.04499999999999</v>
      </c>
      <c r="G6" s="31">
        <v>0.67239090000000001</v>
      </c>
      <c r="H6" s="32" t="s">
        <v>326</v>
      </c>
      <c r="I6" s="36">
        <v>30594.2</v>
      </c>
      <c r="J6" s="37">
        <v>47666.22</v>
      </c>
      <c r="K6" s="37">
        <v>27219.65</v>
      </c>
      <c r="L6" s="38">
        <v>28069.01</v>
      </c>
      <c r="M6" s="36">
        <v>23395.48</v>
      </c>
      <c r="N6" s="37">
        <v>45472.21</v>
      </c>
      <c r="O6" s="37">
        <v>38270.080000000002</v>
      </c>
      <c r="P6" s="38">
        <v>29713.98</v>
      </c>
      <c r="Q6" s="36">
        <v>158566.1</v>
      </c>
      <c r="R6" s="37">
        <v>123071.2</v>
      </c>
      <c r="S6" s="37">
        <v>148046.6</v>
      </c>
      <c r="T6" s="37">
        <v>9225.8529999999992</v>
      </c>
      <c r="U6" s="38">
        <v>0</v>
      </c>
      <c r="V6" s="36">
        <v>39117.06</v>
      </c>
      <c r="W6" s="37">
        <v>50174.61</v>
      </c>
      <c r="X6" s="37">
        <v>44830.75</v>
      </c>
      <c r="Y6" s="38">
        <v>56481.38</v>
      </c>
      <c r="Z6" s="19">
        <f t="shared" si="3"/>
        <v>6425.0712126909557</v>
      </c>
      <c r="AA6" s="13">
        <f t="shared" si="4"/>
        <v>47650.95</v>
      </c>
      <c r="AB6" s="14">
        <f t="shared" si="5"/>
        <v>0.13483616197979173</v>
      </c>
      <c r="AC6"/>
      <c r="AD6" s="15">
        <f t="shared" si="0"/>
        <v>29331.605</v>
      </c>
      <c r="AE6" s="15">
        <f t="shared" si="1"/>
        <v>33992.03</v>
      </c>
      <c r="AF6" s="16">
        <f t="shared" si="6"/>
        <v>1.1588874867229393</v>
      </c>
      <c r="AG6" s="17">
        <f t="shared" si="2"/>
        <v>0.90762080015941626</v>
      </c>
      <c r="AH6" s="1"/>
      <c r="AI6" s="108">
        <v>114.49249968625766</v>
      </c>
      <c r="AJ6" s="105" t="s">
        <v>535</v>
      </c>
      <c r="AK6"/>
      <c r="AL6"/>
      <c r="AM6"/>
      <c r="AN6"/>
      <c r="AO6"/>
      <c r="AP6" s="1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</row>
    <row r="7" spans="1:165" s="12" customFormat="1" x14ac:dyDescent="0.45">
      <c r="A7" s="29">
        <v>5</v>
      </c>
      <c r="B7" s="30" t="s">
        <v>391</v>
      </c>
      <c r="C7" s="31" t="s">
        <v>8</v>
      </c>
      <c r="D7" s="31" t="s">
        <v>276</v>
      </c>
      <c r="E7" s="31">
        <v>122.0274</v>
      </c>
      <c r="F7" s="31">
        <v>122.0274</v>
      </c>
      <c r="G7" s="31">
        <v>0.70439039999999997</v>
      </c>
      <c r="H7" s="32" t="s">
        <v>326</v>
      </c>
      <c r="I7" s="36">
        <v>28892.32</v>
      </c>
      <c r="J7" s="37">
        <v>81083.81</v>
      </c>
      <c r="K7" s="37">
        <v>1987.4559999999999</v>
      </c>
      <c r="L7" s="38">
        <v>3123.027</v>
      </c>
      <c r="M7" s="36">
        <v>14615.45</v>
      </c>
      <c r="N7" s="37">
        <v>18609.77</v>
      </c>
      <c r="O7" s="37">
        <v>890.6404</v>
      </c>
      <c r="P7" s="38">
        <v>750.10029999999995</v>
      </c>
      <c r="Q7" s="36">
        <v>0</v>
      </c>
      <c r="R7" s="37">
        <v>608.45860000000005</v>
      </c>
      <c r="S7" s="37">
        <v>828.49099999999999</v>
      </c>
      <c r="T7" s="37">
        <v>436.30099999999999</v>
      </c>
      <c r="U7" s="38">
        <v>0</v>
      </c>
      <c r="V7" s="36">
        <v>1292.01</v>
      </c>
      <c r="W7" s="37">
        <v>2114.0810000000001</v>
      </c>
      <c r="X7" s="37">
        <v>1250.578</v>
      </c>
      <c r="Y7" s="38">
        <v>745.6422</v>
      </c>
      <c r="Z7" s="19">
        <f t="shared" si="3"/>
        <v>490.48811498202463</v>
      </c>
      <c r="AA7" s="13">
        <f t="shared" si="4"/>
        <v>1350.5778</v>
      </c>
      <c r="AB7" s="14">
        <f t="shared" si="5"/>
        <v>0.36316909324440594</v>
      </c>
      <c r="AC7"/>
      <c r="AD7" s="15">
        <f t="shared" si="0"/>
        <v>16007.673499999999</v>
      </c>
      <c r="AE7" s="15">
        <f t="shared" si="1"/>
        <v>7753.0452000000005</v>
      </c>
      <c r="AF7" s="16">
        <f t="shared" si="6"/>
        <v>0.48433304190018622</v>
      </c>
      <c r="AG7" s="17">
        <f t="shared" si="2"/>
        <v>0.33372122454168834</v>
      </c>
      <c r="AH7" s="1"/>
      <c r="AI7" s="108"/>
      <c r="AJ7" s="105"/>
      <c r="AK7"/>
      <c r="AL7"/>
      <c r="AM7"/>
      <c r="AN7"/>
      <c r="AO7"/>
      <c r="AP7" s="1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</row>
    <row r="8" spans="1:165" s="12" customFormat="1" x14ac:dyDescent="0.45">
      <c r="A8" s="29">
        <v>6</v>
      </c>
      <c r="B8" s="30" t="s">
        <v>368</v>
      </c>
      <c r="C8" s="31" t="s">
        <v>9</v>
      </c>
      <c r="D8" s="31" t="s">
        <v>276</v>
      </c>
      <c r="E8" s="31">
        <v>148.06059999999999</v>
      </c>
      <c r="F8" s="31">
        <v>148.06059999999999</v>
      </c>
      <c r="G8" s="31">
        <v>0.68903479999999995</v>
      </c>
      <c r="H8" s="32" t="s">
        <v>326</v>
      </c>
      <c r="I8" s="36">
        <v>332015.5</v>
      </c>
      <c r="J8" s="37">
        <v>349264.94999999995</v>
      </c>
      <c r="K8" s="37">
        <v>176587.9</v>
      </c>
      <c r="L8" s="38">
        <v>212239.2</v>
      </c>
      <c r="M8" s="36">
        <v>304821.59999999998</v>
      </c>
      <c r="N8" s="37">
        <v>487900.90000000008</v>
      </c>
      <c r="O8" s="37">
        <v>255546.09999999998</v>
      </c>
      <c r="P8" s="38">
        <v>250575.1</v>
      </c>
      <c r="Q8" s="36">
        <v>288775.59999999998</v>
      </c>
      <c r="R8" s="37">
        <v>184601.7</v>
      </c>
      <c r="S8" s="37">
        <v>266362.40000000002</v>
      </c>
      <c r="T8" s="37">
        <v>240479</v>
      </c>
      <c r="U8" s="38">
        <v>2233.201</v>
      </c>
      <c r="V8" s="36">
        <v>306666.5</v>
      </c>
      <c r="W8" s="37">
        <v>375982.3</v>
      </c>
      <c r="X8" s="37">
        <v>353740</v>
      </c>
      <c r="Y8" s="38">
        <v>331524.90000000002</v>
      </c>
      <c r="Z8" s="19">
        <f t="shared" si="3"/>
        <v>25742.991248238319</v>
      </c>
      <c r="AA8" s="13">
        <f t="shared" si="4"/>
        <v>341978.42500000005</v>
      </c>
      <c r="AB8" s="14">
        <f t="shared" si="5"/>
        <v>7.5276653046864914E-2</v>
      </c>
      <c r="AC8"/>
      <c r="AD8" s="15">
        <f t="shared" si="0"/>
        <v>272127.34999999998</v>
      </c>
      <c r="AE8" s="15">
        <f t="shared" si="1"/>
        <v>280183.84999999998</v>
      </c>
      <c r="AF8" s="16">
        <f t="shared" si="6"/>
        <v>1.0296056239845057</v>
      </c>
      <c r="AG8" s="17">
        <f t="shared" si="2"/>
        <v>0.44765192024880429</v>
      </c>
      <c r="AH8" s="1"/>
      <c r="AI8" s="108">
        <v>21.888849711372416</v>
      </c>
      <c r="AJ8" s="105" t="s">
        <v>529</v>
      </c>
      <c r="AK8"/>
      <c r="AL8"/>
      <c r="AM8"/>
      <c r="AN8"/>
      <c r="AO8"/>
      <c r="AP8" s="1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</row>
    <row r="9" spans="1:165" s="12" customFormat="1" x14ac:dyDescent="0.45">
      <c r="A9" s="29">
        <v>7</v>
      </c>
      <c r="B9" s="30" t="s">
        <v>392</v>
      </c>
      <c r="C9" s="31" t="s">
        <v>10</v>
      </c>
      <c r="D9" s="31" t="s">
        <v>276</v>
      </c>
      <c r="E9" s="31">
        <v>147.07650000000001</v>
      </c>
      <c r="F9" s="31">
        <v>147.07660000000001</v>
      </c>
      <c r="G9" s="31">
        <v>0.67324539999999999</v>
      </c>
      <c r="H9" s="32" t="s">
        <v>326</v>
      </c>
      <c r="I9" s="36">
        <v>392898.7</v>
      </c>
      <c r="J9" s="37">
        <v>661128.1</v>
      </c>
      <c r="K9" s="37">
        <v>484901.4</v>
      </c>
      <c r="L9" s="38">
        <v>653924.4</v>
      </c>
      <c r="M9" s="36">
        <v>420072.5</v>
      </c>
      <c r="N9" s="37">
        <v>716419.2</v>
      </c>
      <c r="O9" s="37">
        <v>651495.30000000005</v>
      </c>
      <c r="P9" s="38">
        <v>692990.7</v>
      </c>
      <c r="Q9" s="36">
        <v>561491.1</v>
      </c>
      <c r="R9" s="37">
        <v>470968.9</v>
      </c>
      <c r="S9" s="37">
        <v>481722.4</v>
      </c>
      <c r="T9" s="37">
        <v>418881.9</v>
      </c>
      <c r="U9" s="38">
        <v>0</v>
      </c>
      <c r="V9" s="36">
        <v>1070497</v>
      </c>
      <c r="W9" s="37">
        <v>1347404</v>
      </c>
      <c r="X9" s="37">
        <v>1082866</v>
      </c>
      <c r="Y9" s="38">
        <v>1231905</v>
      </c>
      <c r="Z9" s="19">
        <f t="shared" si="3"/>
        <v>114131.50782102198</v>
      </c>
      <c r="AA9" s="13">
        <f t="shared" si="4"/>
        <v>1183168</v>
      </c>
      <c r="AB9" s="14">
        <f t="shared" si="5"/>
        <v>9.6462639135796419E-2</v>
      </c>
      <c r="AC9"/>
      <c r="AD9" s="15">
        <f t="shared" si="0"/>
        <v>569412.9</v>
      </c>
      <c r="AE9" s="15">
        <f t="shared" si="1"/>
        <v>672243</v>
      </c>
      <c r="AF9" s="16">
        <f t="shared" si="6"/>
        <v>1.1805896915928669</v>
      </c>
      <c r="AG9" s="17">
        <f t="shared" si="2"/>
        <v>0.47574918179153602</v>
      </c>
      <c r="AH9" s="1"/>
      <c r="AI9" s="108">
        <v>9.7307260871068113</v>
      </c>
      <c r="AJ9" s="105" t="s">
        <v>528</v>
      </c>
      <c r="AK9"/>
      <c r="AL9"/>
      <c r="AM9"/>
      <c r="AN9"/>
      <c r="AO9"/>
      <c r="AP9" s="1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</row>
    <row r="10" spans="1:165" s="12" customFormat="1" x14ac:dyDescent="0.45">
      <c r="A10" s="29">
        <v>8</v>
      </c>
      <c r="B10" s="30" t="s">
        <v>369</v>
      </c>
      <c r="C10" s="31" t="s">
        <v>11</v>
      </c>
      <c r="D10" s="31" t="s">
        <v>276</v>
      </c>
      <c r="E10" s="31">
        <v>76.040189999999996</v>
      </c>
      <c r="F10" s="31">
        <v>76.040189999999996</v>
      </c>
      <c r="G10" s="31">
        <v>1.7731570000000001</v>
      </c>
      <c r="H10" s="32" t="s">
        <v>326</v>
      </c>
      <c r="I10" s="36">
        <v>1070421</v>
      </c>
      <c r="J10" s="37">
        <v>1092492</v>
      </c>
      <c r="K10" s="37">
        <v>1167706</v>
      </c>
      <c r="L10" s="38">
        <v>1107505</v>
      </c>
      <c r="M10" s="36">
        <v>1189155</v>
      </c>
      <c r="N10" s="37">
        <v>1105530</v>
      </c>
      <c r="O10" s="37">
        <v>1084013</v>
      </c>
      <c r="P10" s="38">
        <v>1151191</v>
      </c>
      <c r="Q10" s="36">
        <v>1122355</v>
      </c>
      <c r="R10" s="37">
        <v>1394730</v>
      </c>
      <c r="S10" s="37">
        <v>1470907</v>
      </c>
      <c r="T10" s="37">
        <v>1273167</v>
      </c>
      <c r="U10" s="38">
        <v>5515.2120000000004</v>
      </c>
      <c r="V10" s="36">
        <v>1114415</v>
      </c>
      <c r="W10" s="37">
        <v>989529.2</v>
      </c>
      <c r="X10" s="37">
        <v>1101000</v>
      </c>
      <c r="Y10" s="38">
        <v>1035120</v>
      </c>
      <c r="Z10" s="19">
        <f t="shared" si="3"/>
        <v>50564.659712169538</v>
      </c>
      <c r="AA10" s="13">
        <f t="shared" si="4"/>
        <v>1060016.05</v>
      </c>
      <c r="AB10" s="14">
        <f t="shared" si="5"/>
        <v>4.7701786885367949E-2</v>
      </c>
      <c r="AC10"/>
      <c r="AD10" s="15">
        <f t="shared" si="0"/>
        <v>1099998.5</v>
      </c>
      <c r="AE10" s="15">
        <f t="shared" si="1"/>
        <v>1128360.5</v>
      </c>
      <c r="AF10" s="16">
        <f t="shared" si="6"/>
        <v>1.0257836715231885</v>
      </c>
      <c r="AG10" s="17">
        <f t="shared" si="2"/>
        <v>0.4927979397376786</v>
      </c>
      <c r="AH10" s="1"/>
      <c r="AI10" s="108"/>
      <c r="AJ10" s="105"/>
      <c r="AK10"/>
      <c r="AL10"/>
      <c r="AM10"/>
      <c r="AN10"/>
      <c r="AO10"/>
      <c r="AP10" s="1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</row>
    <row r="11" spans="1:165" s="12" customFormat="1" x14ac:dyDescent="0.45">
      <c r="A11" s="29">
        <v>9</v>
      </c>
      <c r="B11" s="30" t="s">
        <v>370</v>
      </c>
      <c r="C11" s="31" t="s">
        <v>12</v>
      </c>
      <c r="D11" s="31" t="s">
        <v>276</v>
      </c>
      <c r="E11" s="31">
        <v>156.07689999999999</v>
      </c>
      <c r="F11" s="31">
        <v>156.07689999999999</v>
      </c>
      <c r="G11" s="31">
        <v>0.63708260000000005</v>
      </c>
      <c r="H11" s="32" t="s">
        <v>326</v>
      </c>
      <c r="I11" s="36">
        <v>109911.1</v>
      </c>
      <c r="J11" s="37">
        <v>184317.7</v>
      </c>
      <c r="K11" s="37">
        <v>164032.9</v>
      </c>
      <c r="L11" s="38">
        <v>156312.29999999999</v>
      </c>
      <c r="M11" s="36">
        <v>110131</v>
      </c>
      <c r="N11" s="37">
        <v>207066.1</v>
      </c>
      <c r="O11" s="37">
        <v>146641.70000000001</v>
      </c>
      <c r="P11" s="38">
        <v>192567.2</v>
      </c>
      <c r="Q11" s="36">
        <v>128287.8</v>
      </c>
      <c r="R11" s="37">
        <v>66544.14</v>
      </c>
      <c r="S11" s="37">
        <v>137325.1</v>
      </c>
      <c r="T11" s="37">
        <v>99594.04</v>
      </c>
      <c r="U11" s="38">
        <v>74954.539999999994</v>
      </c>
      <c r="V11" s="36">
        <v>248114</v>
      </c>
      <c r="W11" s="37">
        <v>294503.8</v>
      </c>
      <c r="X11" s="37">
        <v>305984.2</v>
      </c>
      <c r="Y11" s="38">
        <v>302620.3</v>
      </c>
      <c r="Z11" s="19">
        <f t="shared" si="3"/>
        <v>23292.841324361332</v>
      </c>
      <c r="AA11" s="13">
        <f t="shared" si="4"/>
        <v>287805.57500000001</v>
      </c>
      <c r="AB11" s="14">
        <f t="shared" si="5"/>
        <v>8.0932557767031899E-2</v>
      </c>
      <c r="AC11"/>
      <c r="AD11" s="15">
        <f t="shared" si="0"/>
        <v>160172.59999999998</v>
      </c>
      <c r="AE11" s="15">
        <f t="shared" si="1"/>
        <v>169604.45</v>
      </c>
      <c r="AF11" s="16">
        <f t="shared" si="6"/>
        <v>1.0588855397240229</v>
      </c>
      <c r="AG11" s="17">
        <f t="shared" si="2"/>
        <v>0.71333238290062539</v>
      </c>
      <c r="AH11" s="1"/>
      <c r="AI11" s="108">
        <v>14.318343003988671</v>
      </c>
      <c r="AJ11" s="105" t="s">
        <v>527</v>
      </c>
      <c r="AK11"/>
      <c r="AL11"/>
      <c r="AM11"/>
      <c r="AN11"/>
      <c r="AO11"/>
      <c r="AP11" s="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</row>
    <row r="12" spans="1:165" s="12" customFormat="1" x14ac:dyDescent="0.45">
      <c r="A12" s="29">
        <v>10</v>
      </c>
      <c r="B12" s="30" t="s">
        <v>371</v>
      </c>
      <c r="C12" s="31" t="s">
        <v>13</v>
      </c>
      <c r="D12" s="31" t="s">
        <v>276</v>
      </c>
      <c r="E12" s="31">
        <v>132.10210000000001</v>
      </c>
      <c r="F12" s="31">
        <v>132.10210000000001</v>
      </c>
      <c r="G12" s="31">
        <v>1.0147520000000001</v>
      </c>
      <c r="H12" s="32" t="s">
        <v>326</v>
      </c>
      <c r="I12" s="36">
        <v>31700000</v>
      </c>
      <c r="J12" s="37">
        <v>92700000</v>
      </c>
      <c r="K12" s="37">
        <v>21800000</v>
      </c>
      <c r="L12" s="38">
        <v>42700000</v>
      </c>
      <c r="M12" s="36">
        <v>28900000</v>
      </c>
      <c r="N12" s="37">
        <v>59800000</v>
      </c>
      <c r="O12" s="37">
        <v>45200000</v>
      </c>
      <c r="P12" s="38">
        <v>25000000</v>
      </c>
      <c r="Q12" s="36">
        <v>550263.1</v>
      </c>
      <c r="R12" s="37">
        <v>362874.9</v>
      </c>
      <c r="S12" s="37">
        <v>381888.4</v>
      </c>
      <c r="T12" s="37">
        <v>23191.41</v>
      </c>
      <c r="U12" s="38">
        <v>34584.370000000003</v>
      </c>
      <c r="V12" s="36">
        <v>32100000</v>
      </c>
      <c r="W12" s="37">
        <v>43900000</v>
      </c>
      <c r="X12" s="37">
        <v>39400000</v>
      </c>
      <c r="Y12" s="38">
        <v>43700000</v>
      </c>
      <c r="Z12" s="19">
        <f t="shared" si="3"/>
        <v>4781932.1408819677</v>
      </c>
      <c r="AA12" s="13">
        <f t="shared" si="4"/>
        <v>39775000</v>
      </c>
      <c r="AB12" s="14">
        <f t="shared" si="5"/>
        <v>0.12022456670979177</v>
      </c>
      <c r="AC12"/>
      <c r="AD12" s="15">
        <f t="shared" si="0"/>
        <v>37200000</v>
      </c>
      <c r="AE12" s="15">
        <f t="shared" si="1"/>
        <v>37050000</v>
      </c>
      <c r="AF12" s="16">
        <f t="shared" si="6"/>
        <v>0.99596774193548387</v>
      </c>
      <c r="AG12" s="17">
        <f t="shared" si="2"/>
        <v>0.68588634823850225</v>
      </c>
      <c r="AH12" s="1"/>
      <c r="AI12" s="108"/>
      <c r="AJ12" s="105"/>
      <c r="AK12"/>
      <c r="AL12"/>
      <c r="AM12"/>
      <c r="AN12"/>
      <c r="AO12"/>
      <c r="AP12" s="1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</row>
    <row r="13" spans="1:165" s="12" customFormat="1" x14ac:dyDescent="0.45">
      <c r="A13" s="29">
        <v>11</v>
      </c>
      <c r="B13" s="30" t="s">
        <v>393</v>
      </c>
      <c r="C13" s="31" t="s">
        <v>278</v>
      </c>
      <c r="D13" s="31" t="s">
        <v>276</v>
      </c>
      <c r="E13" s="31">
        <v>132.10210000000001</v>
      </c>
      <c r="F13" s="31">
        <v>132.10210000000001</v>
      </c>
      <c r="G13" s="31">
        <v>0.95266819999999997</v>
      </c>
      <c r="H13" s="32" t="s">
        <v>326</v>
      </c>
      <c r="I13" s="36">
        <v>15600000</v>
      </c>
      <c r="J13" s="37">
        <v>29901.05</v>
      </c>
      <c r="K13" s="37">
        <v>18500000</v>
      </c>
      <c r="L13" s="38">
        <v>30200000</v>
      </c>
      <c r="M13" s="36">
        <v>16000000</v>
      </c>
      <c r="N13" s="37">
        <v>32900000</v>
      </c>
      <c r="O13" s="37">
        <v>50196.51</v>
      </c>
      <c r="P13" s="38">
        <v>26700000</v>
      </c>
      <c r="Q13" s="36">
        <v>550263.1</v>
      </c>
      <c r="R13" s="37">
        <v>278212.8</v>
      </c>
      <c r="S13" s="37">
        <v>265618.5</v>
      </c>
      <c r="T13" s="37">
        <v>28705.62</v>
      </c>
      <c r="U13" s="38">
        <v>36858.300000000003</v>
      </c>
      <c r="V13" s="36">
        <v>49193.22</v>
      </c>
      <c r="W13" s="37">
        <v>26900000</v>
      </c>
      <c r="X13" s="37">
        <v>39400000</v>
      </c>
      <c r="Y13" s="38">
        <v>30100000</v>
      </c>
      <c r="Z13" s="19">
        <f t="shared" si="3"/>
        <v>14631906.076923732</v>
      </c>
      <c r="AA13" s="13">
        <f t="shared" si="4"/>
        <v>24112298.305</v>
      </c>
      <c r="AB13" s="14">
        <f t="shared" si="5"/>
        <v>0.6068233683841584</v>
      </c>
      <c r="AC13"/>
      <c r="AD13" s="15">
        <f t="shared" si="0"/>
        <v>17050000</v>
      </c>
      <c r="AE13" s="15">
        <f t="shared" si="1"/>
        <v>21350000</v>
      </c>
      <c r="AF13" s="16">
        <f t="shared" si="6"/>
        <v>1.2521994134897361</v>
      </c>
      <c r="AG13" s="17">
        <f t="shared" si="2"/>
        <v>0.775886910591843</v>
      </c>
      <c r="AH13" s="1"/>
      <c r="AI13" s="108"/>
      <c r="AJ13" s="105"/>
      <c r="AK13"/>
      <c r="AL13"/>
      <c r="AM13"/>
      <c r="AN13"/>
      <c r="AO13"/>
      <c r="AP13" s="1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</row>
    <row r="14" spans="1:165" s="12" customFormat="1" x14ac:dyDescent="0.45">
      <c r="A14" s="29">
        <v>12</v>
      </c>
      <c r="B14" s="30" t="s">
        <v>372</v>
      </c>
      <c r="C14" s="31" t="s">
        <v>14</v>
      </c>
      <c r="D14" s="31" t="s">
        <v>276</v>
      </c>
      <c r="E14" s="31">
        <v>147.1129</v>
      </c>
      <c r="F14" s="31">
        <v>147.1129</v>
      </c>
      <c r="G14" s="31">
        <v>0.61223470000000002</v>
      </c>
      <c r="H14" s="32" t="s">
        <v>326</v>
      </c>
      <c r="I14" s="36">
        <v>453014.4</v>
      </c>
      <c r="J14" s="37">
        <v>921700</v>
      </c>
      <c r="K14" s="37">
        <v>493179</v>
      </c>
      <c r="L14" s="38">
        <v>735807.3</v>
      </c>
      <c r="M14" s="36">
        <v>469915.1</v>
      </c>
      <c r="N14" s="37">
        <v>947221.1</v>
      </c>
      <c r="O14" s="37">
        <v>658259.80000000005</v>
      </c>
      <c r="P14" s="38">
        <v>669654</v>
      </c>
      <c r="Q14" s="36">
        <v>83769.66</v>
      </c>
      <c r="R14" s="37">
        <v>58684.41</v>
      </c>
      <c r="S14" s="37">
        <v>72536.62</v>
      </c>
      <c r="T14" s="37">
        <v>7921.3609999999999</v>
      </c>
      <c r="U14" s="38">
        <v>15990.25</v>
      </c>
      <c r="V14" s="36">
        <v>1286293</v>
      </c>
      <c r="W14" s="37">
        <v>1272487</v>
      </c>
      <c r="X14" s="37">
        <v>1164852</v>
      </c>
      <c r="Y14" s="38">
        <v>1249614</v>
      </c>
      <c r="Z14" s="19">
        <f t="shared" si="3"/>
        <v>47154.622755886827</v>
      </c>
      <c r="AA14" s="13">
        <f t="shared" si="4"/>
        <v>1243311.5</v>
      </c>
      <c r="AB14" s="14">
        <f t="shared" si="5"/>
        <v>3.792663604887981E-2</v>
      </c>
      <c r="AC14"/>
      <c r="AD14" s="15">
        <f t="shared" si="0"/>
        <v>614493.15</v>
      </c>
      <c r="AE14" s="15">
        <f t="shared" si="1"/>
        <v>663956.9</v>
      </c>
      <c r="AF14" s="16">
        <f t="shared" si="6"/>
        <v>1.0804952016145339</v>
      </c>
      <c r="AG14" s="17">
        <f t="shared" si="2"/>
        <v>0.81845278371437535</v>
      </c>
      <c r="AH14" s="1"/>
      <c r="AI14" s="108"/>
      <c r="AJ14" s="105"/>
      <c r="AK14"/>
      <c r="AL14"/>
      <c r="AM14"/>
      <c r="AN14"/>
      <c r="AO14"/>
      <c r="AP14" s="1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</row>
    <row r="15" spans="1:165" s="12" customFormat="1" x14ac:dyDescent="0.45">
      <c r="A15" s="29">
        <v>13</v>
      </c>
      <c r="B15" s="30" t="s">
        <v>373</v>
      </c>
      <c r="C15" s="31" t="s">
        <v>15</v>
      </c>
      <c r="D15" s="31" t="s">
        <v>276</v>
      </c>
      <c r="E15" s="31">
        <v>150.05779999999999</v>
      </c>
      <c r="F15" s="31">
        <v>150.05770000000001</v>
      </c>
      <c r="G15" s="31">
        <v>0.89698679999999997</v>
      </c>
      <c r="H15" s="32" t="s">
        <v>326</v>
      </c>
      <c r="I15" s="36">
        <v>6028006</v>
      </c>
      <c r="J15" s="37">
        <v>8515738.75</v>
      </c>
      <c r="K15" s="37">
        <v>3755267</v>
      </c>
      <c r="L15" s="38">
        <v>6479682</v>
      </c>
      <c r="M15" s="36">
        <v>5476401</v>
      </c>
      <c r="N15" s="37">
        <v>11800000</v>
      </c>
      <c r="O15" s="37">
        <v>5462502</v>
      </c>
      <c r="P15" s="38">
        <v>5217236</v>
      </c>
      <c r="Q15" s="36">
        <v>100968.2</v>
      </c>
      <c r="R15" s="37">
        <v>89712.91</v>
      </c>
      <c r="S15" s="37">
        <v>117166.39999999999</v>
      </c>
      <c r="T15" s="37">
        <v>3369.0709999999999</v>
      </c>
      <c r="U15" s="38">
        <v>1196.3989999999999</v>
      </c>
      <c r="V15" s="36">
        <v>8001786</v>
      </c>
      <c r="W15" s="37">
        <v>8015380</v>
      </c>
      <c r="X15" s="37">
        <v>9177153</v>
      </c>
      <c r="Y15" s="38">
        <v>7586402</v>
      </c>
      <c r="Z15" s="19">
        <f t="shared" si="3"/>
        <v>592581.40901667473</v>
      </c>
      <c r="AA15" s="13">
        <f t="shared" si="4"/>
        <v>8195180.25</v>
      </c>
      <c r="AB15" s="14">
        <f t="shared" si="5"/>
        <v>7.2308526589964228E-2</v>
      </c>
      <c r="AC15"/>
      <c r="AD15" s="15">
        <f t="shared" si="0"/>
        <v>6253844</v>
      </c>
      <c r="AE15" s="15">
        <f t="shared" si="1"/>
        <v>5469451.5</v>
      </c>
      <c r="AF15" s="16">
        <f t="shared" si="6"/>
        <v>0.87457434179682125</v>
      </c>
      <c r="AG15" s="17">
        <f t="shared" si="2"/>
        <v>0.68714367995010983</v>
      </c>
      <c r="AH15" s="1"/>
      <c r="AI15" s="108">
        <v>1.4634529897166391</v>
      </c>
      <c r="AJ15" s="105" t="s">
        <v>530</v>
      </c>
      <c r="AK15"/>
      <c r="AL15"/>
      <c r="AM15"/>
      <c r="AN15"/>
      <c r="AO15"/>
      <c r="AP15" s="1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</row>
    <row r="16" spans="1:165" s="12" customFormat="1" x14ac:dyDescent="0.45">
      <c r="A16" s="29">
        <v>14</v>
      </c>
      <c r="B16" s="30" t="s">
        <v>374</v>
      </c>
      <c r="C16" s="31" t="s">
        <v>16</v>
      </c>
      <c r="D16" s="31" t="s">
        <v>276</v>
      </c>
      <c r="E16" s="31">
        <v>166.0864</v>
      </c>
      <c r="F16" s="31">
        <v>166.0864</v>
      </c>
      <c r="G16" s="31">
        <v>1.4263779999999999</v>
      </c>
      <c r="H16" s="32" t="s">
        <v>326</v>
      </c>
      <c r="I16" s="36">
        <v>14700000</v>
      </c>
      <c r="J16" s="37">
        <v>28300000</v>
      </c>
      <c r="K16" s="37">
        <v>9067133</v>
      </c>
      <c r="L16" s="38">
        <v>16600000</v>
      </c>
      <c r="M16" s="36">
        <v>10800000</v>
      </c>
      <c r="N16" s="37">
        <v>27000000</v>
      </c>
      <c r="O16" s="37">
        <v>14400000</v>
      </c>
      <c r="P16" s="38">
        <v>12800000</v>
      </c>
      <c r="Q16" s="36">
        <v>210649.9</v>
      </c>
      <c r="R16" s="37">
        <v>131915.79999999999</v>
      </c>
      <c r="S16" s="37">
        <v>147289.79999999999</v>
      </c>
      <c r="T16" s="37">
        <v>4178.3209999999999</v>
      </c>
      <c r="U16" s="38">
        <v>5184.3010000000004</v>
      </c>
      <c r="V16" s="36">
        <v>12700000</v>
      </c>
      <c r="W16" s="37">
        <v>14500000</v>
      </c>
      <c r="X16" s="37">
        <v>12400000</v>
      </c>
      <c r="Y16" s="38">
        <v>17400000</v>
      </c>
      <c r="Z16" s="19">
        <f t="shared" si="3"/>
        <v>1988089.5352071044</v>
      </c>
      <c r="AA16" s="13">
        <f t="shared" si="4"/>
        <v>14250000</v>
      </c>
      <c r="AB16" s="14">
        <f t="shared" si="5"/>
        <v>0.13951505510225293</v>
      </c>
      <c r="AC16"/>
      <c r="AD16" s="15">
        <f t="shared" si="0"/>
        <v>15650000</v>
      </c>
      <c r="AE16" s="15">
        <f t="shared" si="1"/>
        <v>13600000</v>
      </c>
      <c r="AF16" s="16">
        <f t="shared" si="6"/>
        <v>0.86900958466453671</v>
      </c>
      <c r="AG16" s="17">
        <f t="shared" si="2"/>
        <v>0.8719607604442341</v>
      </c>
      <c r="AH16" s="1"/>
      <c r="AI16" s="108"/>
      <c r="AJ16" s="105"/>
      <c r="AK16"/>
      <c r="AL16"/>
      <c r="AM16"/>
      <c r="AN16"/>
      <c r="AO16"/>
      <c r="AP16" s="1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</row>
    <row r="17" spans="1:165" s="12" customFormat="1" x14ac:dyDescent="0.45">
      <c r="A17" s="29">
        <v>15</v>
      </c>
      <c r="B17" s="30" t="s">
        <v>375</v>
      </c>
      <c r="C17" s="31" t="s">
        <v>17</v>
      </c>
      <c r="D17" s="31" t="s">
        <v>276</v>
      </c>
      <c r="E17" s="31">
        <v>116.071</v>
      </c>
      <c r="F17" s="31">
        <v>116.0711</v>
      </c>
      <c r="G17" s="31">
        <v>0.7089609</v>
      </c>
      <c r="H17" s="32" t="s">
        <v>326</v>
      </c>
      <c r="I17" s="36">
        <v>432792.3</v>
      </c>
      <c r="J17" s="37">
        <v>844454.40000000002</v>
      </c>
      <c r="K17" s="37">
        <v>191500.4</v>
      </c>
      <c r="L17" s="38">
        <v>264001.90000000002</v>
      </c>
      <c r="M17" s="36">
        <v>391180.79999999999</v>
      </c>
      <c r="N17" s="37">
        <v>570283.30000000005</v>
      </c>
      <c r="O17" s="37">
        <v>314305.40000000002</v>
      </c>
      <c r="P17" s="38">
        <v>316327.8</v>
      </c>
      <c r="Q17" s="36">
        <v>250028.9</v>
      </c>
      <c r="R17" s="37">
        <v>393823.8</v>
      </c>
      <c r="S17" s="37">
        <v>428093</v>
      </c>
      <c r="T17" s="37">
        <v>187809.8</v>
      </c>
      <c r="U17" s="38">
        <v>209692.79999999999</v>
      </c>
      <c r="V17" s="36">
        <v>508082.9</v>
      </c>
      <c r="W17" s="37">
        <v>506350.2</v>
      </c>
      <c r="X17" s="37">
        <v>516895.4</v>
      </c>
      <c r="Y17" s="38">
        <v>473589.2</v>
      </c>
      <c r="Z17" s="19">
        <f t="shared" si="3"/>
        <v>16451.422939426095</v>
      </c>
      <c r="AA17" s="13">
        <f t="shared" si="4"/>
        <v>501229.42499999999</v>
      </c>
      <c r="AB17" s="14">
        <f t="shared" si="5"/>
        <v>3.2822141157068135E-2</v>
      </c>
      <c r="AC17"/>
      <c r="AD17" s="15">
        <f t="shared" si="0"/>
        <v>348397.1</v>
      </c>
      <c r="AE17" s="15">
        <f t="shared" si="1"/>
        <v>353754.3</v>
      </c>
      <c r="AF17" s="16">
        <f t="shared" si="6"/>
        <v>1.01537670663734</v>
      </c>
      <c r="AG17" s="17">
        <f t="shared" si="2"/>
        <v>0.83127141606539023</v>
      </c>
      <c r="AH17" s="1"/>
      <c r="AI17" s="108"/>
      <c r="AJ17" s="105"/>
      <c r="AK17"/>
      <c r="AL17"/>
      <c r="AM17"/>
      <c r="AN17"/>
      <c r="AO17"/>
      <c r="AP17" s="1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</row>
    <row r="18" spans="1:165" s="12" customFormat="1" x14ac:dyDescent="0.45">
      <c r="A18" s="29">
        <v>16</v>
      </c>
      <c r="B18" s="30" t="s">
        <v>363</v>
      </c>
      <c r="C18" s="31" t="s">
        <v>18</v>
      </c>
      <c r="D18" s="31" t="s">
        <v>276</v>
      </c>
      <c r="E18" s="31">
        <v>106.0504</v>
      </c>
      <c r="F18" s="31">
        <v>106.0504</v>
      </c>
      <c r="G18" s="31">
        <v>0.66660430000000004</v>
      </c>
      <c r="H18" s="32" t="s">
        <v>326</v>
      </c>
      <c r="I18" s="36">
        <v>44093.05</v>
      </c>
      <c r="J18" s="37">
        <v>89454.542977948047</v>
      </c>
      <c r="K18" s="37">
        <v>45727.42</v>
      </c>
      <c r="L18" s="38">
        <v>36217.54</v>
      </c>
      <c r="M18" s="36">
        <v>41828.92</v>
      </c>
      <c r="N18" s="37">
        <v>76025.16</v>
      </c>
      <c r="O18" s="37">
        <v>64569.139999999992</v>
      </c>
      <c r="P18" s="38">
        <v>50089.69</v>
      </c>
      <c r="Q18" s="36">
        <v>298412.2</v>
      </c>
      <c r="R18" s="37">
        <v>190728.2</v>
      </c>
      <c r="S18" s="37">
        <v>245702.2</v>
      </c>
      <c r="T18" s="37">
        <v>14109.35</v>
      </c>
      <c r="U18" s="38">
        <v>758.57860000000005</v>
      </c>
      <c r="V18" s="36">
        <v>123671.4</v>
      </c>
      <c r="W18" s="37">
        <v>125571.8</v>
      </c>
      <c r="X18" s="37">
        <v>126490.8</v>
      </c>
      <c r="Y18" s="38">
        <v>113732.6</v>
      </c>
      <c r="Z18" s="19">
        <f t="shared" si="3"/>
        <v>5087.5040960671449</v>
      </c>
      <c r="AA18" s="13">
        <f t="shared" si="4"/>
        <v>122366.65</v>
      </c>
      <c r="AB18" s="14">
        <f t="shared" si="5"/>
        <v>4.1575904023417695E-2</v>
      </c>
      <c r="AC18"/>
      <c r="AD18" s="15">
        <f t="shared" si="0"/>
        <v>44910.235000000001</v>
      </c>
      <c r="AE18" s="15">
        <f t="shared" si="1"/>
        <v>57329.414999999994</v>
      </c>
      <c r="AF18" s="16">
        <f t="shared" si="6"/>
        <v>1.2765334004598281</v>
      </c>
      <c r="AG18" s="17">
        <f t="shared" si="2"/>
        <v>0.77509525944680591</v>
      </c>
      <c r="AH18" s="1"/>
      <c r="AI18" s="108">
        <v>47.502875893105852</v>
      </c>
      <c r="AJ18" s="105" t="s">
        <v>531</v>
      </c>
      <c r="AK18"/>
      <c r="AL18"/>
      <c r="AM18"/>
      <c r="AN18"/>
      <c r="AO18"/>
      <c r="AP18" s="1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</row>
    <row r="19" spans="1:165" s="12" customFormat="1" x14ac:dyDescent="0.45">
      <c r="A19" s="29">
        <v>17</v>
      </c>
      <c r="B19" s="30" t="s">
        <v>364</v>
      </c>
      <c r="C19" s="31" t="s">
        <v>19</v>
      </c>
      <c r="D19" s="31" t="s">
        <v>276</v>
      </c>
      <c r="E19" s="31">
        <v>120.0659</v>
      </c>
      <c r="F19" s="31">
        <v>120.0659</v>
      </c>
      <c r="G19" s="31">
        <v>0.67385910000000004</v>
      </c>
      <c r="H19" s="32" t="s">
        <v>326</v>
      </c>
      <c r="I19" s="36">
        <v>164827.20000000001</v>
      </c>
      <c r="J19" s="37">
        <v>354929.1</v>
      </c>
      <c r="K19" s="37">
        <v>174353.4</v>
      </c>
      <c r="L19" s="38">
        <v>212267.5</v>
      </c>
      <c r="M19" s="36">
        <v>179207.5</v>
      </c>
      <c r="N19" s="37">
        <v>319582.90000000002</v>
      </c>
      <c r="O19" s="37">
        <v>186805.6</v>
      </c>
      <c r="P19" s="38">
        <v>256425.1</v>
      </c>
      <c r="Q19" s="36">
        <v>204074.9</v>
      </c>
      <c r="R19" s="37">
        <v>126977</v>
      </c>
      <c r="S19" s="37">
        <v>167686.1</v>
      </c>
      <c r="T19" s="37">
        <v>135071.5</v>
      </c>
      <c r="U19" s="38">
        <v>0</v>
      </c>
      <c r="V19" s="36">
        <v>338394.8</v>
      </c>
      <c r="W19" s="37">
        <v>406572.5</v>
      </c>
      <c r="X19" s="37">
        <v>365456.6</v>
      </c>
      <c r="Y19" s="38">
        <v>479163.4</v>
      </c>
      <c r="Z19" s="19">
        <f t="shared" si="3"/>
        <v>53083.384231997792</v>
      </c>
      <c r="AA19" s="13">
        <f t="shared" si="4"/>
        <v>397396.82499999995</v>
      </c>
      <c r="AB19" s="14">
        <f t="shared" si="5"/>
        <v>0.13357777640019594</v>
      </c>
      <c r="AC19"/>
      <c r="AD19" s="15">
        <f t="shared" si="0"/>
        <v>193310.45</v>
      </c>
      <c r="AE19" s="15">
        <f t="shared" si="1"/>
        <v>221615.35</v>
      </c>
      <c r="AF19" s="16">
        <f t="shared" si="6"/>
        <v>1.1464219859816165</v>
      </c>
      <c r="AG19" s="17">
        <f t="shared" si="2"/>
        <v>0.87655499700182971</v>
      </c>
      <c r="AH19" s="1"/>
      <c r="AI19" s="108"/>
      <c r="AJ19" s="105"/>
      <c r="AK19"/>
      <c r="AL19"/>
      <c r="AM19"/>
      <c r="AN19"/>
      <c r="AO19"/>
      <c r="AP19" s="1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</row>
    <row r="20" spans="1:165" s="12" customFormat="1" x14ac:dyDescent="0.45">
      <c r="A20" s="29">
        <v>18</v>
      </c>
      <c r="B20" s="30" t="s">
        <v>394</v>
      </c>
      <c r="C20" s="31" t="s">
        <v>277</v>
      </c>
      <c r="D20" s="31" t="s">
        <v>276</v>
      </c>
      <c r="E20" s="31">
        <v>205.09739999999999</v>
      </c>
      <c r="F20" s="31">
        <v>205.09739999999999</v>
      </c>
      <c r="G20" s="31">
        <v>1.7418960000000001</v>
      </c>
      <c r="H20" s="32" t="s">
        <v>326</v>
      </c>
      <c r="I20" s="36">
        <v>3833556</v>
      </c>
      <c r="J20" s="37">
        <v>6700414</v>
      </c>
      <c r="K20" s="37">
        <v>2722866</v>
      </c>
      <c r="L20" s="38">
        <v>5199784</v>
      </c>
      <c r="M20" s="36">
        <v>4194943</v>
      </c>
      <c r="N20" s="37">
        <v>7533096</v>
      </c>
      <c r="O20" s="37">
        <v>5289424</v>
      </c>
      <c r="P20" s="38">
        <v>5658744</v>
      </c>
      <c r="Q20" s="36">
        <v>95836.09</v>
      </c>
      <c r="R20" s="37">
        <v>86045.73</v>
      </c>
      <c r="S20" s="37">
        <v>92107.81</v>
      </c>
      <c r="T20" s="37">
        <v>64830.69</v>
      </c>
      <c r="U20" s="38">
        <v>318.529</v>
      </c>
      <c r="V20" s="36">
        <v>6311948</v>
      </c>
      <c r="W20" s="37">
        <v>4723956</v>
      </c>
      <c r="X20" s="37">
        <v>5470006</v>
      </c>
      <c r="Y20" s="38">
        <v>5675256</v>
      </c>
      <c r="Z20" s="19">
        <f t="shared" si="3"/>
        <v>566769.98648547893</v>
      </c>
      <c r="AA20" s="13">
        <f t="shared" si="4"/>
        <v>5545291.5</v>
      </c>
      <c r="AB20" s="14">
        <f t="shared" si="5"/>
        <v>0.10220742885842501</v>
      </c>
      <c r="AC20"/>
      <c r="AD20" s="15">
        <f t="shared" si="0"/>
        <v>4516670</v>
      </c>
      <c r="AE20" s="15">
        <f t="shared" si="1"/>
        <v>5474084</v>
      </c>
      <c r="AF20" s="16">
        <f t="shared" si="6"/>
        <v>1.2119734228978429</v>
      </c>
      <c r="AG20" s="17">
        <f t="shared" si="2"/>
        <v>0.37693782890310978</v>
      </c>
      <c r="AH20" s="1"/>
      <c r="AI20" s="108"/>
      <c r="AJ20" s="105"/>
      <c r="AK20"/>
      <c r="AL20"/>
      <c r="AM20"/>
      <c r="AN20"/>
      <c r="AO20"/>
      <c r="AP20" s="1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</row>
    <row r="21" spans="1:165" s="12" customFormat="1" x14ac:dyDescent="0.45">
      <c r="A21" s="29">
        <v>19</v>
      </c>
      <c r="B21" s="30" t="s">
        <v>376</v>
      </c>
      <c r="C21" s="31" t="s">
        <v>20</v>
      </c>
      <c r="D21" s="31" t="s">
        <v>276</v>
      </c>
      <c r="E21" s="31">
        <v>182.0814</v>
      </c>
      <c r="F21" s="31">
        <v>182.0814</v>
      </c>
      <c r="G21" s="31">
        <v>0.91919130000000004</v>
      </c>
      <c r="H21" s="32" t="s">
        <v>326</v>
      </c>
      <c r="I21" s="36">
        <v>6675026</v>
      </c>
      <c r="J21" s="37">
        <v>15200000</v>
      </c>
      <c r="K21" s="37">
        <v>6471962</v>
      </c>
      <c r="L21" s="38">
        <v>10900000</v>
      </c>
      <c r="M21" s="36">
        <v>8040026</v>
      </c>
      <c r="N21" s="37">
        <v>12600000</v>
      </c>
      <c r="O21" s="37">
        <v>11100000</v>
      </c>
      <c r="P21" s="38">
        <v>7551066</v>
      </c>
      <c r="Q21" s="36">
        <v>201645.7</v>
      </c>
      <c r="R21" s="37">
        <v>127870</v>
      </c>
      <c r="S21" s="37">
        <v>156629.9</v>
      </c>
      <c r="T21" s="37">
        <v>4370.473</v>
      </c>
      <c r="U21" s="38">
        <v>2127.8620000000001</v>
      </c>
      <c r="V21" s="36">
        <v>10500000</v>
      </c>
      <c r="W21" s="37">
        <v>10400000</v>
      </c>
      <c r="X21" s="37">
        <v>10200000</v>
      </c>
      <c r="Y21" s="38">
        <v>9958122</v>
      </c>
      <c r="Z21" s="19">
        <f t="shared" si="3"/>
        <v>207272.90293415103</v>
      </c>
      <c r="AA21" s="13">
        <f t="shared" si="4"/>
        <v>10264530.5</v>
      </c>
      <c r="AB21" s="14">
        <f t="shared" si="5"/>
        <v>2.0193120662864321E-2</v>
      </c>
      <c r="AC21"/>
      <c r="AD21" s="15">
        <f t="shared" si="0"/>
        <v>8787513</v>
      </c>
      <c r="AE21" s="15">
        <f t="shared" si="1"/>
        <v>9570013</v>
      </c>
      <c r="AF21" s="16">
        <f t="shared" si="6"/>
        <v>1.0890468099449753</v>
      </c>
      <c r="AG21" s="17">
        <f t="shared" si="2"/>
        <v>0.99647757195750897</v>
      </c>
      <c r="AH21" s="1"/>
      <c r="AI21" s="108"/>
      <c r="AJ21" s="105"/>
      <c r="AK21"/>
      <c r="AL21"/>
      <c r="AM21"/>
      <c r="AN21"/>
      <c r="AO21"/>
      <c r="AP21" s="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</row>
    <row r="22" spans="1:165" s="12" customFormat="1" x14ac:dyDescent="0.45">
      <c r="A22" s="29">
        <v>20</v>
      </c>
      <c r="B22" s="30" t="s">
        <v>377</v>
      </c>
      <c r="C22" s="31" t="s">
        <v>21</v>
      </c>
      <c r="D22" s="31" t="s">
        <v>276</v>
      </c>
      <c r="E22" s="31">
        <v>118.0866</v>
      </c>
      <c r="F22" s="31">
        <v>118.0866</v>
      </c>
      <c r="G22" s="31">
        <v>0.77529559999999997</v>
      </c>
      <c r="H22" s="32" t="s">
        <v>326</v>
      </c>
      <c r="I22" s="36">
        <v>4152630</v>
      </c>
      <c r="J22" s="37">
        <v>9798137</v>
      </c>
      <c r="K22" s="37">
        <v>3867376</v>
      </c>
      <c r="L22" s="38">
        <v>6427140</v>
      </c>
      <c r="M22" s="36">
        <v>3598654</v>
      </c>
      <c r="N22" s="37">
        <v>7460578</v>
      </c>
      <c r="O22" s="37">
        <v>6090614</v>
      </c>
      <c r="P22" s="38">
        <v>4112677</v>
      </c>
      <c r="Q22" s="36">
        <v>798546.8</v>
      </c>
      <c r="R22" s="37">
        <v>396282.5</v>
      </c>
      <c r="S22" s="37">
        <v>799171.3</v>
      </c>
      <c r="T22" s="37">
        <v>616642.1</v>
      </c>
      <c r="U22" s="38">
        <v>358136.2</v>
      </c>
      <c r="V22" s="36">
        <v>4231396</v>
      </c>
      <c r="W22" s="37">
        <v>5597054</v>
      </c>
      <c r="X22" s="37">
        <v>7242610</v>
      </c>
      <c r="Y22" s="38">
        <v>6548042</v>
      </c>
      <c r="Z22" s="19">
        <f t="shared" si="3"/>
        <v>1128991.1881847219</v>
      </c>
      <c r="AA22" s="13">
        <f t="shared" si="4"/>
        <v>5904775.5</v>
      </c>
      <c r="AB22" s="14">
        <f t="shared" si="5"/>
        <v>0.19119968035782595</v>
      </c>
      <c r="AC22"/>
      <c r="AD22" s="15">
        <f t="shared" si="0"/>
        <v>5289885</v>
      </c>
      <c r="AE22" s="15">
        <f t="shared" si="1"/>
        <v>5101645.5</v>
      </c>
      <c r="AF22" s="16">
        <f t="shared" si="6"/>
        <v>0.96441519995236191</v>
      </c>
      <c r="AG22" s="17">
        <f t="shared" si="2"/>
        <v>0.66472180166274963</v>
      </c>
      <c r="AH22" s="1"/>
      <c r="AI22" s="108"/>
      <c r="AJ22" s="105"/>
      <c r="AK22"/>
      <c r="AL22"/>
      <c r="AM22"/>
      <c r="AN22"/>
      <c r="AO22"/>
      <c r="AP22" s="1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</row>
    <row r="23" spans="1:165" s="12" customFormat="1" ht="15.45" thickBot="1" x14ac:dyDescent="0.5">
      <c r="A23" s="39">
        <v>21</v>
      </c>
      <c r="B23" s="40" t="s">
        <v>362</v>
      </c>
      <c r="C23" s="41" t="s">
        <v>22</v>
      </c>
      <c r="D23" s="41" t="s">
        <v>276</v>
      </c>
      <c r="E23" s="41">
        <v>239.0164</v>
      </c>
      <c r="F23" s="41">
        <v>239.0164</v>
      </c>
      <c r="G23" s="41">
        <v>0.64324999999999999</v>
      </c>
      <c r="H23" s="42" t="s">
        <v>327</v>
      </c>
      <c r="I23" s="43">
        <v>14201.82</v>
      </c>
      <c r="J23" s="44">
        <v>21136.3</v>
      </c>
      <c r="K23" s="44">
        <v>51462.36</v>
      </c>
      <c r="L23" s="45">
        <v>84124.82</v>
      </c>
      <c r="M23" s="43">
        <v>12357.72</v>
      </c>
      <c r="N23" s="44">
        <v>24404.66</v>
      </c>
      <c r="O23" s="44">
        <v>42203.37</v>
      </c>
      <c r="P23" s="45">
        <v>72783.839999999997</v>
      </c>
      <c r="Q23" s="43">
        <v>0</v>
      </c>
      <c r="R23" s="44">
        <v>0</v>
      </c>
      <c r="S23" s="44">
        <v>0</v>
      </c>
      <c r="T23" s="44">
        <v>0</v>
      </c>
      <c r="U23" s="45">
        <v>0</v>
      </c>
      <c r="V23" s="43">
        <v>106149.5</v>
      </c>
      <c r="W23" s="44">
        <v>73515.55</v>
      </c>
      <c r="X23" s="44">
        <v>113466.4</v>
      </c>
      <c r="Y23" s="45">
        <v>104432.2</v>
      </c>
      <c r="Z23" s="19">
        <f t="shared" si="3"/>
        <v>15319.487732312406</v>
      </c>
      <c r="AA23" s="13">
        <f t="shared" si="4"/>
        <v>99390.912499999991</v>
      </c>
      <c r="AB23" s="14">
        <f t="shared" si="5"/>
        <v>0.15413368633990968</v>
      </c>
      <c r="AC23"/>
      <c r="AD23" s="15">
        <f t="shared" si="0"/>
        <v>36299.33</v>
      </c>
      <c r="AE23" s="15">
        <f t="shared" si="1"/>
        <v>33304.014999999999</v>
      </c>
      <c r="AF23" s="16">
        <f t="shared" si="6"/>
        <v>0.91748291221904088</v>
      </c>
      <c r="AG23" s="17">
        <f t="shared" si="2"/>
        <v>0.82451822844853218</v>
      </c>
      <c r="AH23" s="1"/>
      <c r="AI23" s="108">
        <v>2.1227521028191849</v>
      </c>
      <c r="AJ23" s="105" t="s">
        <v>525</v>
      </c>
      <c r="AK23"/>
      <c r="AL23"/>
      <c r="AM23"/>
      <c r="AN23"/>
      <c r="AO23"/>
      <c r="AP23" s="1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</row>
    <row r="24" spans="1:165" s="12" customFormat="1" x14ac:dyDescent="0.45">
      <c r="A24" s="46">
        <v>22</v>
      </c>
      <c r="B24" s="47" t="s">
        <v>274</v>
      </c>
      <c r="C24" s="48" t="s">
        <v>275</v>
      </c>
      <c r="D24" s="48" t="s">
        <v>24</v>
      </c>
      <c r="E24" s="48">
        <v>136.06209999999999</v>
      </c>
      <c r="F24" s="48">
        <v>136.06209999999999</v>
      </c>
      <c r="G24" s="48">
        <v>0.80389999999999995</v>
      </c>
      <c r="H24" s="49" t="s">
        <v>326</v>
      </c>
      <c r="I24" s="33">
        <v>148827.6</v>
      </c>
      <c r="J24" s="34">
        <v>205511.6</v>
      </c>
      <c r="K24" s="34">
        <v>108551.8</v>
      </c>
      <c r="L24" s="35">
        <v>129433.3</v>
      </c>
      <c r="M24" s="33">
        <v>162933</v>
      </c>
      <c r="N24" s="34">
        <v>136810.4</v>
      </c>
      <c r="O24" s="34">
        <v>127910.7</v>
      </c>
      <c r="P24" s="35">
        <v>88920.91</v>
      </c>
      <c r="Q24" s="33">
        <v>184900.3</v>
      </c>
      <c r="R24" s="34">
        <v>0</v>
      </c>
      <c r="S24" s="34">
        <v>139400.1</v>
      </c>
      <c r="T24" s="34">
        <v>62996.62</v>
      </c>
      <c r="U24" s="35">
        <v>15917.67</v>
      </c>
      <c r="V24" s="33">
        <v>114791</v>
      </c>
      <c r="W24" s="34">
        <v>130243.8</v>
      </c>
      <c r="X24" s="34">
        <v>188663.6</v>
      </c>
      <c r="Y24" s="35">
        <v>157820.29999999999</v>
      </c>
      <c r="Z24" s="19">
        <f t="shared" si="3"/>
        <v>28142.623651978083</v>
      </c>
      <c r="AA24" s="13">
        <f t="shared" si="4"/>
        <v>147879.67499999999</v>
      </c>
      <c r="AB24" s="14">
        <f t="shared" si="5"/>
        <v>0.19030758386490967</v>
      </c>
      <c r="AC24"/>
      <c r="AD24" s="15">
        <f t="shared" si="0"/>
        <v>139130.45000000001</v>
      </c>
      <c r="AE24" s="15">
        <f t="shared" si="1"/>
        <v>132360.54999999999</v>
      </c>
      <c r="AF24" s="16">
        <f t="shared" si="6"/>
        <v>0.95134134907203982</v>
      </c>
      <c r="AG24" s="17">
        <f t="shared" si="2"/>
        <v>0.49169504601792313</v>
      </c>
      <c r="AH24" s="1"/>
      <c r="AI24" s="108"/>
      <c r="AJ24" s="105"/>
      <c r="AK24"/>
      <c r="AL24"/>
      <c r="AM24"/>
      <c r="AN24"/>
      <c r="AO24"/>
      <c r="AP24" s="1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</row>
    <row r="25" spans="1:165" s="12" customFormat="1" x14ac:dyDescent="0.45">
      <c r="A25" s="29">
        <v>23</v>
      </c>
      <c r="B25" s="30" t="s">
        <v>55</v>
      </c>
      <c r="C25" s="31" t="s">
        <v>56</v>
      </c>
      <c r="D25" s="31" t="s">
        <v>24</v>
      </c>
      <c r="E25" s="31">
        <v>268.10410000000002</v>
      </c>
      <c r="F25" s="31">
        <v>268.10410000000002</v>
      </c>
      <c r="G25" s="31">
        <v>0.91495000000000004</v>
      </c>
      <c r="H25" s="32" t="s">
        <v>326</v>
      </c>
      <c r="I25" s="36">
        <v>182657.8</v>
      </c>
      <c r="J25" s="37">
        <v>347714.5</v>
      </c>
      <c r="K25" s="37">
        <v>145363</v>
      </c>
      <c r="L25" s="38">
        <v>239283.1</v>
      </c>
      <c r="M25" s="36">
        <v>141773.79999999999</v>
      </c>
      <c r="N25" s="37">
        <v>193176</v>
      </c>
      <c r="O25" s="37">
        <v>127657.60000000001</v>
      </c>
      <c r="P25" s="38">
        <v>118431.7</v>
      </c>
      <c r="Q25" s="36">
        <v>27115.05</v>
      </c>
      <c r="R25" s="37">
        <v>0</v>
      </c>
      <c r="S25" s="37">
        <v>31794.080000000002</v>
      </c>
      <c r="T25" s="37">
        <v>0</v>
      </c>
      <c r="U25" s="38">
        <v>0</v>
      </c>
      <c r="V25" s="36">
        <v>118501.4</v>
      </c>
      <c r="W25" s="37">
        <v>111390.1</v>
      </c>
      <c r="X25" s="37">
        <v>111956.1</v>
      </c>
      <c r="Y25" s="38">
        <v>128591.6</v>
      </c>
      <c r="Z25" s="19">
        <f t="shared" si="3"/>
        <v>6928.9947607860113</v>
      </c>
      <c r="AA25" s="13">
        <f t="shared" si="4"/>
        <v>117609.79999999999</v>
      </c>
      <c r="AB25" s="14">
        <f t="shared" si="5"/>
        <v>5.8915113883247924E-2</v>
      </c>
      <c r="AC25"/>
      <c r="AD25" s="15">
        <f t="shared" si="0"/>
        <v>210970.45</v>
      </c>
      <c r="AE25" s="15">
        <f t="shared" si="1"/>
        <v>134715.70000000001</v>
      </c>
      <c r="AF25" s="16">
        <f t="shared" si="6"/>
        <v>0.63855246078301486</v>
      </c>
      <c r="AG25" s="17">
        <f t="shared" si="2"/>
        <v>0.12698674088414663</v>
      </c>
      <c r="AH25" s="1"/>
      <c r="AI25" s="108"/>
      <c r="AJ25" s="105"/>
      <c r="AK25"/>
      <c r="AL25"/>
      <c r="AM25"/>
      <c r="AN25"/>
      <c r="AO25"/>
      <c r="AP25" s="1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</row>
    <row r="26" spans="1:165" s="12" customFormat="1" x14ac:dyDescent="0.45">
      <c r="A26" s="29">
        <v>24</v>
      </c>
      <c r="B26" s="30" t="s">
        <v>25</v>
      </c>
      <c r="C26" s="31" t="s">
        <v>26</v>
      </c>
      <c r="D26" s="31" t="s">
        <v>24</v>
      </c>
      <c r="E26" s="31">
        <v>348.07040000000001</v>
      </c>
      <c r="F26" s="31">
        <v>348.07049999999998</v>
      </c>
      <c r="G26" s="31">
        <v>0.82427609999999996</v>
      </c>
      <c r="H26" s="32" t="s">
        <v>326</v>
      </c>
      <c r="I26" s="36">
        <v>964455.3</v>
      </c>
      <c r="J26" s="37">
        <v>1755950</v>
      </c>
      <c r="K26" s="37">
        <v>387850</v>
      </c>
      <c r="L26" s="38">
        <v>502803.5</v>
      </c>
      <c r="M26" s="36">
        <v>770780.3</v>
      </c>
      <c r="N26" s="37">
        <v>1194745</v>
      </c>
      <c r="O26" s="37">
        <v>425967.7</v>
      </c>
      <c r="P26" s="38">
        <v>236003</v>
      </c>
      <c r="Q26" s="36">
        <v>15869.86</v>
      </c>
      <c r="R26" s="37">
        <v>0</v>
      </c>
      <c r="S26" s="37">
        <v>11433.86</v>
      </c>
      <c r="T26" s="37">
        <v>18626.88</v>
      </c>
      <c r="U26" s="38">
        <v>0</v>
      </c>
      <c r="V26" s="36">
        <v>438498</v>
      </c>
      <c r="W26" s="37">
        <v>530279</v>
      </c>
      <c r="X26" s="37">
        <v>745874.2</v>
      </c>
      <c r="Y26" s="38">
        <v>564195.4</v>
      </c>
      <c r="Z26" s="19">
        <f t="shared" si="3"/>
        <v>111619.47508041514</v>
      </c>
      <c r="AA26" s="13">
        <f t="shared" si="4"/>
        <v>569711.65</v>
      </c>
      <c r="AB26" s="14">
        <f t="shared" si="5"/>
        <v>0.19592275334445966</v>
      </c>
      <c r="AC26"/>
      <c r="AD26" s="15">
        <f t="shared" si="0"/>
        <v>733629.4</v>
      </c>
      <c r="AE26" s="15">
        <f t="shared" si="1"/>
        <v>598374</v>
      </c>
      <c r="AF26" s="16">
        <f t="shared" si="6"/>
        <v>0.81563525125901437</v>
      </c>
      <c r="AG26" s="17">
        <f t="shared" si="2"/>
        <v>0.53657040860605443</v>
      </c>
      <c r="AH26" s="1"/>
      <c r="AI26" s="108"/>
      <c r="AJ26" s="105"/>
      <c r="AK26"/>
      <c r="AL26"/>
      <c r="AM26"/>
      <c r="AN26"/>
      <c r="AO26"/>
      <c r="AP26" s="1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</row>
    <row r="27" spans="1:165" s="12" customFormat="1" x14ac:dyDescent="0.45">
      <c r="A27" s="29">
        <v>25</v>
      </c>
      <c r="B27" s="30" t="s">
        <v>30</v>
      </c>
      <c r="C27" s="31" t="s">
        <v>31</v>
      </c>
      <c r="D27" s="31" t="s">
        <v>24</v>
      </c>
      <c r="E27" s="31">
        <v>152.05549999999999</v>
      </c>
      <c r="F27" s="31">
        <v>152.0556</v>
      </c>
      <c r="G27" s="31">
        <v>0.89009510000000003</v>
      </c>
      <c r="H27" s="32" t="s">
        <v>326</v>
      </c>
      <c r="I27" s="36">
        <v>271270.8</v>
      </c>
      <c r="J27" s="37">
        <v>798647.4</v>
      </c>
      <c r="K27" s="37">
        <v>178547</v>
      </c>
      <c r="L27" s="38">
        <v>308778.2</v>
      </c>
      <c r="M27" s="36">
        <v>235365.8</v>
      </c>
      <c r="N27" s="37">
        <v>543744.30000000005</v>
      </c>
      <c r="O27" s="37">
        <v>252750.6</v>
      </c>
      <c r="P27" s="38">
        <v>236752.1</v>
      </c>
      <c r="Q27" s="36">
        <v>9709.277</v>
      </c>
      <c r="R27" s="37">
        <v>0</v>
      </c>
      <c r="S27" s="37">
        <v>4797.7659999999996</v>
      </c>
      <c r="T27" s="37">
        <v>1741.7819999999999</v>
      </c>
      <c r="U27" s="38">
        <v>0</v>
      </c>
      <c r="V27" s="36">
        <v>378763.2</v>
      </c>
      <c r="W27" s="37">
        <v>365292.6</v>
      </c>
      <c r="X27" s="37">
        <v>433843.5</v>
      </c>
      <c r="Y27" s="38">
        <v>350742.1</v>
      </c>
      <c r="Z27" s="19">
        <f t="shared" si="3"/>
        <v>31441.676343549188</v>
      </c>
      <c r="AA27" s="13">
        <f t="shared" si="4"/>
        <v>382160.35</v>
      </c>
      <c r="AB27" s="14">
        <f t="shared" si="5"/>
        <v>8.2273517761717541E-2</v>
      </c>
      <c r="AC27"/>
      <c r="AD27" s="15">
        <f t="shared" si="0"/>
        <v>290024.5</v>
      </c>
      <c r="AE27" s="15">
        <f t="shared" si="1"/>
        <v>244751.35</v>
      </c>
      <c r="AF27" s="16">
        <f t="shared" si="6"/>
        <v>0.84389887750862425</v>
      </c>
      <c r="AG27" s="17">
        <f t="shared" si="2"/>
        <v>0.66471785769689928</v>
      </c>
      <c r="AH27" s="1"/>
      <c r="AI27" s="108"/>
      <c r="AJ27" s="105"/>
      <c r="AK27"/>
      <c r="AL27"/>
      <c r="AM27"/>
      <c r="AN27"/>
      <c r="AO27"/>
      <c r="AP27" s="1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</row>
    <row r="28" spans="1:165" s="12" customFormat="1" x14ac:dyDescent="0.45">
      <c r="A28" s="29">
        <v>26</v>
      </c>
      <c r="B28" s="30" t="s">
        <v>57</v>
      </c>
      <c r="C28" s="31" t="s">
        <v>58</v>
      </c>
      <c r="D28" s="31" t="s">
        <v>24</v>
      </c>
      <c r="E28" s="31">
        <v>284.09879999999998</v>
      </c>
      <c r="F28" s="31">
        <v>284.09870000000001</v>
      </c>
      <c r="G28" s="31">
        <v>0.96962720000000002</v>
      </c>
      <c r="H28" s="32" t="s">
        <v>326</v>
      </c>
      <c r="I28" s="36">
        <v>16183.16</v>
      </c>
      <c r="J28" s="37">
        <v>42855.12</v>
      </c>
      <c r="K28" s="37">
        <v>7539.3119999999999</v>
      </c>
      <c r="L28" s="38">
        <v>2869.7939999999999</v>
      </c>
      <c r="M28" s="36">
        <v>26243.35</v>
      </c>
      <c r="N28" s="37">
        <v>28717.17</v>
      </c>
      <c r="O28" s="37">
        <v>6519.768</v>
      </c>
      <c r="P28" s="38">
        <v>7648.6689999999999</v>
      </c>
      <c r="Q28" s="36">
        <v>3096.8690000000001</v>
      </c>
      <c r="R28" s="37">
        <v>0</v>
      </c>
      <c r="S28" s="37">
        <v>2628.1390000000001</v>
      </c>
      <c r="T28" s="37">
        <v>646.71559999999999</v>
      </c>
      <c r="U28" s="38">
        <v>585.41780000000006</v>
      </c>
      <c r="V28" s="36">
        <v>20096.73</v>
      </c>
      <c r="W28" s="37">
        <v>14851.21</v>
      </c>
      <c r="X28" s="37">
        <v>22453.87</v>
      </c>
      <c r="Y28" s="38">
        <v>19570.240000000002</v>
      </c>
      <c r="Z28" s="19">
        <f t="shared" si="3"/>
        <v>2758.3258731916994</v>
      </c>
      <c r="AA28" s="13">
        <f t="shared" si="4"/>
        <v>19243.012500000001</v>
      </c>
      <c r="AB28" s="14">
        <f t="shared" si="5"/>
        <v>0.14334168692099011</v>
      </c>
      <c r="AC28"/>
      <c r="AD28" s="15">
        <f t="shared" si="0"/>
        <v>11861.236000000001</v>
      </c>
      <c r="AE28" s="15">
        <f t="shared" si="1"/>
        <v>16946.0095</v>
      </c>
      <c r="AF28" s="16">
        <f t="shared" si="6"/>
        <v>1.4286883339982444</v>
      </c>
      <c r="AG28" s="17">
        <f t="shared" si="2"/>
        <v>0.99431252602052989</v>
      </c>
      <c r="AH28" s="1"/>
      <c r="AI28" s="108"/>
      <c r="AJ28" s="105"/>
      <c r="AK28"/>
      <c r="AL28"/>
      <c r="AM28"/>
      <c r="AN28"/>
      <c r="AO28"/>
      <c r="AP28" s="1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</row>
    <row r="29" spans="1:165" s="12" customFormat="1" x14ac:dyDescent="0.45">
      <c r="A29" s="29">
        <v>27</v>
      </c>
      <c r="B29" s="30" t="s">
        <v>279</v>
      </c>
      <c r="C29" s="31" t="s">
        <v>280</v>
      </c>
      <c r="D29" s="31" t="s">
        <v>24</v>
      </c>
      <c r="E29" s="31">
        <v>364.06529999999998</v>
      </c>
      <c r="F29" s="31">
        <v>364.0652</v>
      </c>
      <c r="G29" s="31">
        <v>0.86807610000000002</v>
      </c>
      <c r="H29" s="32" t="s">
        <v>326</v>
      </c>
      <c r="I29" s="36">
        <v>385042</v>
      </c>
      <c r="J29" s="37">
        <v>630013.6</v>
      </c>
      <c r="K29" s="37">
        <v>135893.70000000001</v>
      </c>
      <c r="L29" s="38">
        <v>118164.3</v>
      </c>
      <c r="M29" s="36">
        <v>339437.7</v>
      </c>
      <c r="N29" s="37">
        <v>505548.2</v>
      </c>
      <c r="O29" s="37">
        <v>136262.39999999999</v>
      </c>
      <c r="P29" s="38">
        <v>107527</v>
      </c>
      <c r="Q29" s="36">
        <v>556.89070000000004</v>
      </c>
      <c r="R29" s="37">
        <v>0</v>
      </c>
      <c r="S29" s="37">
        <v>1000.934</v>
      </c>
      <c r="T29" s="37">
        <v>1062.164</v>
      </c>
      <c r="U29" s="38">
        <v>0</v>
      </c>
      <c r="V29" s="36">
        <v>127718</v>
      </c>
      <c r="W29" s="37">
        <v>147226.5</v>
      </c>
      <c r="X29" s="37">
        <v>152448.1</v>
      </c>
      <c r="Y29" s="38">
        <v>167899.6</v>
      </c>
      <c r="Z29" s="19">
        <f t="shared" si="3"/>
        <v>14361.649059300262</v>
      </c>
      <c r="AA29" s="13">
        <f t="shared" si="4"/>
        <v>148823.04999999999</v>
      </c>
      <c r="AB29" s="14">
        <f t="shared" si="5"/>
        <v>9.6501510077237784E-2</v>
      </c>
      <c r="AC29"/>
      <c r="AD29" s="15">
        <f t="shared" si="0"/>
        <v>260467.85</v>
      </c>
      <c r="AE29" s="15">
        <f t="shared" si="1"/>
        <v>237850.05</v>
      </c>
      <c r="AF29" s="16">
        <f t="shared" si="6"/>
        <v>0.91316471495426399</v>
      </c>
      <c r="AG29" s="17">
        <f t="shared" si="2"/>
        <v>0.77763975850042621</v>
      </c>
      <c r="AH29" s="1"/>
      <c r="AI29" s="108"/>
      <c r="AJ29" s="105"/>
      <c r="AK29"/>
      <c r="AL29"/>
      <c r="AM29"/>
      <c r="AN29"/>
      <c r="AO29"/>
      <c r="AP29" s="1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</row>
    <row r="30" spans="1:165" s="12" customFormat="1" x14ac:dyDescent="0.45">
      <c r="A30" s="29">
        <v>28</v>
      </c>
      <c r="B30" s="30" t="s">
        <v>46</v>
      </c>
      <c r="C30" s="31" t="s">
        <v>47</v>
      </c>
      <c r="D30" s="31" t="s">
        <v>24</v>
      </c>
      <c r="E30" s="31">
        <v>127.0505</v>
      </c>
      <c r="F30" s="31">
        <v>127.0505</v>
      </c>
      <c r="G30" s="31">
        <v>1.3859999999999999</v>
      </c>
      <c r="H30" s="32" t="s">
        <v>326</v>
      </c>
      <c r="I30" s="36">
        <v>33899.5</v>
      </c>
      <c r="J30" s="37">
        <v>56218.52</v>
      </c>
      <c r="K30" s="37">
        <v>15580.72</v>
      </c>
      <c r="L30" s="38">
        <v>14503.56</v>
      </c>
      <c r="M30" s="36">
        <v>25052.69</v>
      </c>
      <c r="N30" s="37">
        <v>50425.86</v>
      </c>
      <c r="O30" s="37">
        <v>14375.76</v>
      </c>
      <c r="P30" s="38">
        <v>14656.61</v>
      </c>
      <c r="Q30" s="36">
        <v>0</v>
      </c>
      <c r="R30" s="37">
        <v>22903.05</v>
      </c>
      <c r="S30" s="37">
        <v>23481.3</v>
      </c>
      <c r="T30" s="37">
        <v>17462.62</v>
      </c>
      <c r="U30" s="38">
        <v>4953.9759999999997</v>
      </c>
      <c r="V30" s="36">
        <v>21267.31</v>
      </c>
      <c r="W30" s="37">
        <v>18681.939999999999</v>
      </c>
      <c r="X30" s="37">
        <v>17987.64</v>
      </c>
      <c r="Y30" s="38">
        <v>19806.509999999998</v>
      </c>
      <c r="Z30" s="19">
        <f t="shared" si="3"/>
        <v>1240.6980957710871</v>
      </c>
      <c r="AA30" s="13">
        <f t="shared" si="4"/>
        <v>19435.849999999999</v>
      </c>
      <c r="AB30" s="14">
        <f t="shared" si="5"/>
        <v>6.3835545950966244E-2</v>
      </c>
      <c r="AC30"/>
      <c r="AD30" s="15">
        <f t="shared" si="0"/>
        <v>24740.11</v>
      </c>
      <c r="AE30" s="15">
        <f t="shared" si="1"/>
        <v>19854.650000000001</v>
      </c>
      <c r="AF30" s="16">
        <f t="shared" si="6"/>
        <v>0.80252876806125761</v>
      </c>
      <c r="AG30" s="17">
        <f t="shared" si="2"/>
        <v>0.77214859246152412</v>
      </c>
      <c r="AH30" s="1"/>
      <c r="AI30" s="108"/>
      <c r="AJ30" s="105"/>
      <c r="AK30"/>
      <c r="AL30"/>
      <c r="AM30"/>
      <c r="AN30"/>
      <c r="AO30"/>
      <c r="AP30" s="1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</row>
    <row r="31" spans="1:165" s="12" customFormat="1" ht="16.5" customHeight="1" x14ac:dyDescent="0.45">
      <c r="A31" s="29">
        <v>29</v>
      </c>
      <c r="B31" s="30" t="s">
        <v>48</v>
      </c>
      <c r="C31" s="31" t="s">
        <v>49</v>
      </c>
      <c r="D31" s="31" t="s">
        <v>24</v>
      </c>
      <c r="E31" s="31">
        <v>243.0993</v>
      </c>
      <c r="F31" s="31">
        <v>243.0993</v>
      </c>
      <c r="G31" s="31">
        <v>1.7714350000000001</v>
      </c>
      <c r="H31" s="32" t="s">
        <v>326</v>
      </c>
      <c r="I31" s="36">
        <v>15341.43</v>
      </c>
      <c r="J31" s="37">
        <v>2609.3229999999999</v>
      </c>
      <c r="K31" s="37">
        <v>177394.8</v>
      </c>
      <c r="L31" s="38">
        <v>7047.2020000000002</v>
      </c>
      <c r="M31" s="36">
        <v>18649.75</v>
      </c>
      <c r="N31" s="37">
        <v>8620.9159999999993</v>
      </c>
      <c r="O31" s="37">
        <v>27744.68</v>
      </c>
      <c r="P31" s="38">
        <v>20294.669999999998</v>
      </c>
      <c r="Q31" s="36">
        <v>10172.629999999999</v>
      </c>
      <c r="R31" s="37">
        <v>9478.0360000000001</v>
      </c>
      <c r="S31" s="37">
        <v>14620.54</v>
      </c>
      <c r="T31" s="37">
        <v>11965.17</v>
      </c>
      <c r="U31" s="38">
        <v>472.82780000000002</v>
      </c>
      <c r="V31" s="36">
        <v>19494.43</v>
      </c>
      <c r="W31" s="37">
        <v>28181.57</v>
      </c>
      <c r="X31" s="37">
        <v>28267.200000000001</v>
      </c>
      <c r="Y31" s="38">
        <v>26250.51</v>
      </c>
      <c r="Z31" s="19">
        <f t="shared" si="3"/>
        <v>3587.0938410806607</v>
      </c>
      <c r="AA31" s="13">
        <f t="shared" si="4"/>
        <v>25548.427499999998</v>
      </c>
      <c r="AB31" s="14">
        <f t="shared" si="5"/>
        <v>0.1404037035579063</v>
      </c>
      <c r="AC31"/>
      <c r="AD31" s="15">
        <f t="shared" si="0"/>
        <v>11194.315999999999</v>
      </c>
      <c r="AE31" s="15">
        <f t="shared" si="1"/>
        <v>19472.21</v>
      </c>
      <c r="AF31" s="16">
        <f t="shared" si="6"/>
        <v>1.7394729610991866</v>
      </c>
      <c r="AG31" s="17">
        <f t="shared" si="2"/>
        <v>0.48329069954580195</v>
      </c>
      <c r="AH31" s="1"/>
      <c r="AI31" s="108"/>
      <c r="AJ31" s="105"/>
      <c r="AK31"/>
      <c r="AL31"/>
      <c r="AM31"/>
      <c r="AN31"/>
      <c r="AO31"/>
      <c r="AP31" s="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</row>
    <row r="32" spans="1:165" s="12" customFormat="1" x14ac:dyDescent="0.45">
      <c r="A32" s="29">
        <v>30</v>
      </c>
      <c r="B32" s="30" t="s">
        <v>44</v>
      </c>
      <c r="C32" s="31" t="s">
        <v>45</v>
      </c>
      <c r="D32" s="31" t="s">
        <v>24</v>
      </c>
      <c r="E32" s="31">
        <v>129.06610000000001</v>
      </c>
      <c r="F32" s="31">
        <v>129.06610000000001</v>
      </c>
      <c r="G32" s="31">
        <v>0.69578189999999995</v>
      </c>
      <c r="H32" s="32" t="s">
        <v>326</v>
      </c>
      <c r="I32" s="36">
        <v>61694.55</v>
      </c>
      <c r="J32" s="37">
        <v>80620.679999999993</v>
      </c>
      <c r="K32" s="37">
        <v>42970.64</v>
      </c>
      <c r="L32" s="38">
        <v>66287.59</v>
      </c>
      <c r="M32" s="36">
        <v>60431.41</v>
      </c>
      <c r="N32" s="37">
        <v>68406.52</v>
      </c>
      <c r="O32" s="37">
        <v>68484.789999999994</v>
      </c>
      <c r="P32" s="38">
        <v>98121.23</v>
      </c>
      <c r="Q32" s="36">
        <v>71635.22</v>
      </c>
      <c r="R32" s="37">
        <v>59925.55</v>
      </c>
      <c r="S32" s="37">
        <v>105340.5</v>
      </c>
      <c r="T32" s="37">
        <v>71450.34</v>
      </c>
      <c r="U32" s="38">
        <v>0</v>
      </c>
      <c r="V32" s="36">
        <v>95885.37</v>
      </c>
      <c r="W32" s="37">
        <v>91813.52</v>
      </c>
      <c r="X32" s="37">
        <v>85215.76</v>
      </c>
      <c r="Y32" s="38">
        <v>71325.240000000005</v>
      </c>
      <c r="Z32" s="19">
        <f t="shared" si="3"/>
        <v>9320.2304351806761</v>
      </c>
      <c r="AA32" s="13">
        <f t="shared" si="4"/>
        <v>86059.972500000003</v>
      </c>
      <c r="AB32" s="14">
        <f t="shared" si="5"/>
        <v>0.10829924951673295</v>
      </c>
      <c r="AC32"/>
      <c r="AD32" s="15">
        <f t="shared" si="0"/>
        <v>63991.07</v>
      </c>
      <c r="AE32" s="15">
        <f t="shared" si="1"/>
        <v>68445.654999999999</v>
      </c>
      <c r="AF32" s="16">
        <f t="shared" si="6"/>
        <v>1.0696126037586182</v>
      </c>
      <c r="AG32" s="17">
        <f t="shared" si="2"/>
        <v>0.37204571621940818</v>
      </c>
      <c r="AH32" s="1"/>
      <c r="AI32" s="108"/>
      <c r="AJ32" s="105"/>
      <c r="AK32"/>
      <c r="AL32"/>
      <c r="AM32"/>
      <c r="AN32"/>
      <c r="AO32"/>
      <c r="AP32" s="1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</row>
    <row r="33" spans="1:165" s="12" customFormat="1" x14ac:dyDescent="0.45">
      <c r="A33" s="29">
        <v>31</v>
      </c>
      <c r="B33" s="30" t="s">
        <v>42</v>
      </c>
      <c r="C33" s="31" t="s">
        <v>43</v>
      </c>
      <c r="D33" s="31" t="s">
        <v>24</v>
      </c>
      <c r="E33" s="31">
        <v>244.09289999999999</v>
      </c>
      <c r="F33" s="31">
        <v>244.09289999999999</v>
      </c>
      <c r="G33" s="31">
        <v>0.76424740000000002</v>
      </c>
      <c r="H33" s="32" t="s">
        <v>326</v>
      </c>
      <c r="I33" s="36">
        <v>49522.28</v>
      </c>
      <c r="J33" s="37">
        <v>147297.9</v>
      </c>
      <c r="K33" s="37">
        <v>11135.86</v>
      </c>
      <c r="L33" s="38">
        <v>16579.34</v>
      </c>
      <c r="M33" s="36">
        <v>45834.42</v>
      </c>
      <c r="N33" s="37">
        <v>82286.73</v>
      </c>
      <c r="O33" s="37">
        <v>19256.349999999999</v>
      </c>
      <c r="P33" s="38">
        <v>15394.13</v>
      </c>
      <c r="Q33" s="36">
        <v>673.26300000000003</v>
      </c>
      <c r="R33" s="37">
        <v>0</v>
      </c>
      <c r="S33" s="37">
        <v>0</v>
      </c>
      <c r="T33" s="37">
        <v>0</v>
      </c>
      <c r="U33" s="38">
        <v>0</v>
      </c>
      <c r="V33" s="36">
        <v>44770.64</v>
      </c>
      <c r="W33" s="37">
        <v>49244.72</v>
      </c>
      <c r="X33" s="37">
        <v>34743.01</v>
      </c>
      <c r="Y33" s="38">
        <v>42070.38</v>
      </c>
      <c r="Z33" s="19">
        <f t="shared" si="3"/>
        <v>5263.8107501095328</v>
      </c>
      <c r="AA33" s="13">
        <f t="shared" si="4"/>
        <v>42707.1875</v>
      </c>
      <c r="AB33" s="14">
        <f t="shared" si="5"/>
        <v>0.12325350973087452</v>
      </c>
      <c r="AC33"/>
      <c r="AD33" s="15">
        <f t="shared" si="0"/>
        <v>33050.81</v>
      </c>
      <c r="AE33" s="15">
        <f t="shared" si="1"/>
        <v>32545.384999999998</v>
      </c>
      <c r="AF33" s="16">
        <f t="shared" si="6"/>
        <v>0.98470763651480864</v>
      </c>
      <c r="AG33" s="17">
        <f t="shared" si="2"/>
        <v>0.67556570465220245</v>
      </c>
      <c r="AH33" s="1"/>
      <c r="AI33" s="108"/>
      <c r="AJ33" s="105"/>
      <c r="AK33"/>
      <c r="AL33"/>
      <c r="AM33"/>
      <c r="AN33"/>
      <c r="AO33"/>
      <c r="AP33" s="1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</row>
    <row r="34" spans="1:165" s="12" customFormat="1" x14ac:dyDescent="0.45">
      <c r="A34" s="29">
        <v>32</v>
      </c>
      <c r="B34" s="30" t="s">
        <v>323</v>
      </c>
      <c r="C34" s="31" t="s">
        <v>324</v>
      </c>
      <c r="D34" s="31" t="s">
        <v>24</v>
      </c>
      <c r="E34" s="31">
        <v>112.051</v>
      </c>
      <c r="F34" s="31">
        <v>112.051</v>
      </c>
      <c r="G34" s="31">
        <v>0.86319579999999996</v>
      </c>
      <c r="H34" s="32" t="s">
        <v>326</v>
      </c>
      <c r="I34" s="36">
        <v>69702.12</v>
      </c>
      <c r="J34" s="37">
        <v>103736.3</v>
      </c>
      <c r="K34" s="37">
        <v>15536.89</v>
      </c>
      <c r="L34" s="38">
        <v>16462.330000000002</v>
      </c>
      <c r="M34" s="36">
        <v>54557.919999999998</v>
      </c>
      <c r="N34" s="37">
        <v>104415.3</v>
      </c>
      <c r="O34" s="37">
        <v>19536.830000000002</v>
      </c>
      <c r="P34" s="38">
        <v>14677.28</v>
      </c>
      <c r="Q34" s="36">
        <v>7233.5370000000003</v>
      </c>
      <c r="R34" s="37">
        <v>23994.080000000002</v>
      </c>
      <c r="S34" s="37">
        <v>14463.88</v>
      </c>
      <c r="T34" s="37">
        <v>19812.939999999999</v>
      </c>
      <c r="U34" s="38">
        <v>17949.66</v>
      </c>
      <c r="V34" s="36">
        <v>16320.74</v>
      </c>
      <c r="W34" s="37">
        <v>21365.48</v>
      </c>
      <c r="X34" s="37">
        <v>26711.1</v>
      </c>
      <c r="Y34" s="38">
        <v>27324.55</v>
      </c>
      <c r="Z34" s="19">
        <f t="shared" si="3"/>
        <v>4464.8299692226547</v>
      </c>
      <c r="AA34" s="13">
        <f t="shared" si="4"/>
        <v>22930.467499999999</v>
      </c>
      <c r="AB34" s="14">
        <f t="shared" si="5"/>
        <v>0.19471168519449744</v>
      </c>
      <c r="AC34"/>
      <c r="AD34" s="15">
        <f t="shared" si="0"/>
        <v>43082.224999999999</v>
      </c>
      <c r="AE34" s="15">
        <f t="shared" si="1"/>
        <v>37047.375</v>
      </c>
      <c r="AF34" s="16">
        <f t="shared" si="6"/>
        <v>0.85992250864480657</v>
      </c>
      <c r="AG34" s="17">
        <f t="shared" si="2"/>
        <v>0.92174998525576424</v>
      </c>
      <c r="AH34" s="1"/>
      <c r="AI34" s="108"/>
      <c r="AJ34" s="105"/>
      <c r="AK34"/>
      <c r="AL34"/>
      <c r="AM34"/>
      <c r="AN34"/>
      <c r="AO34"/>
      <c r="AP34" s="1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</row>
    <row r="35" spans="1:165" s="12" customFormat="1" x14ac:dyDescent="0.45">
      <c r="A35" s="29">
        <v>33</v>
      </c>
      <c r="B35" s="30" t="s">
        <v>451</v>
      </c>
      <c r="C35" s="31" t="s">
        <v>452</v>
      </c>
      <c r="D35" s="31" t="s">
        <v>510</v>
      </c>
      <c r="E35" s="31">
        <v>245.0772</v>
      </c>
      <c r="F35" s="31">
        <v>245.0772</v>
      </c>
      <c r="G35" s="31">
        <v>0.89681359999999999</v>
      </c>
      <c r="H35" s="32" t="s">
        <v>326</v>
      </c>
      <c r="I35" s="36">
        <v>10919.63</v>
      </c>
      <c r="J35" s="37">
        <v>27479.13</v>
      </c>
      <c r="K35" s="37">
        <v>13986.38</v>
      </c>
      <c r="L35" s="38">
        <v>15301.87</v>
      </c>
      <c r="M35" s="36">
        <v>17090.02</v>
      </c>
      <c r="N35" s="37">
        <v>25543.94</v>
      </c>
      <c r="O35" s="37">
        <v>17023.09</v>
      </c>
      <c r="P35" s="38">
        <v>16653.990000000002</v>
      </c>
      <c r="Q35" s="36">
        <v>2457.3560000000002</v>
      </c>
      <c r="R35" s="37">
        <v>2499.4050000000002</v>
      </c>
      <c r="S35" s="37">
        <v>1991.1089999999999</v>
      </c>
      <c r="T35" s="37">
        <v>0</v>
      </c>
      <c r="U35" s="38">
        <v>523.87440000000004</v>
      </c>
      <c r="V35" s="36">
        <v>25969.53</v>
      </c>
      <c r="W35" s="37">
        <v>25225.7</v>
      </c>
      <c r="X35" s="37">
        <v>26888.38</v>
      </c>
      <c r="Y35" s="38">
        <v>17186.36</v>
      </c>
      <c r="Z35" s="19">
        <f t="shared" si="3"/>
        <v>3873.5184921036303</v>
      </c>
      <c r="AA35" s="13">
        <f t="shared" si="4"/>
        <v>23817.4925</v>
      </c>
      <c r="AB35" s="14">
        <f t="shared" si="5"/>
        <v>0.1626333457270378</v>
      </c>
      <c r="AC35"/>
      <c r="AD35" s="15">
        <f t="shared" si="0"/>
        <v>14644.125</v>
      </c>
      <c r="AE35" s="15">
        <f t="shared" si="1"/>
        <v>17056.555</v>
      </c>
      <c r="AF35" s="16">
        <f t="shared" si="6"/>
        <v>1.1647370532551451</v>
      </c>
      <c r="AG35" s="17">
        <f t="shared" si="2"/>
        <v>0.62836152506448006</v>
      </c>
      <c r="AH35" s="1"/>
      <c r="AI35" s="108"/>
      <c r="AJ35" s="105"/>
      <c r="AK35"/>
      <c r="AL35"/>
      <c r="AM35"/>
      <c r="AN35"/>
      <c r="AO35"/>
      <c r="AP35" s="1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</row>
    <row r="36" spans="1:165" s="12" customFormat="1" x14ac:dyDescent="0.45">
      <c r="A36" s="29">
        <v>34</v>
      </c>
      <c r="B36" s="30" t="s">
        <v>443</v>
      </c>
      <c r="C36" s="31" t="s">
        <v>444</v>
      </c>
      <c r="D36" s="31" t="s">
        <v>510</v>
      </c>
      <c r="E36" s="31">
        <v>392.03429999999997</v>
      </c>
      <c r="F36" s="31">
        <v>392.03429999999997</v>
      </c>
      <c r="G36" s="31">
        <v>0.81659440000000005</v>
      </c>
      <c r="H36" s="32" t="s">
        <v>326</v>
      </c>
      <c r="I36" s="36">
        <v>50290.559999999998</v>
      </c>
      <c r="J36" s="37">
        <v>67931.23</v>
      </c>
      <c r="K36" s="37">
        <v>10166.299999999999</v>
      </c>
      <c r="L36" s="38">
        <v>19076.09</v>
      </c>
      <c r="M36" s="36">
        <v>29605.96</v>
      </c>
      <c r="N36" s="37">
        <v>43854.879999999997</v>
      </c>
      <c r="O36" s="37">
        <v>21903.34</v>
      </c>
      <c r="P36" s="38">
        <v>9030.9339999999993</v>
      </c>
      <c r="Q36" s="36">
        <v>0</v>
      </c>
      <c r="R36" s="37">
        <v>0</v>
      </c>
      <c r="S36" s="37">
        <v>0</v>
      </c>
      <c r="T36" s="37">
        <v>0</v>
      </c>
      <c r="U36" s="38">
        <v>0</v>
      </c>
      <c r="V36" s="36">
        <v>10917.96</v>
      </c>
      <c r="W36" s="37">
        <v>13025.52</v>
      </c>
      <c r="X36" s="37">
        <v>16908.72</v>
      </c>
      <c r="Y36" s="38">
        <v>11099.58</v>
      </c>
      <c r="Z36" s="19">
        <f t="shared" si="3"/>
        <v>2409.5979309160784</v>
      </c>
      <c r="AA36" s="13">
        <f t="shared" si="4"/>
        <v>12987.945</v>
      </c>
      <c r="AB36" s="14">
        <f t="shared" si="5"/>
        <v>0.18552572642678103</v>
      </c>
      <c r="AC36"/>
      <c r="AD36" s="15">
        <f t="shared" si="0"/>
        <v>34683.324999999997</v>
      </c>
      <c r="AE36" s="15">
        <f t="shared" si="1"/>
        <v>25754.65</v>
      </c>
      <c r="AF36" s="16">
        <f t="shared" si="6"/>
        <v>0.74256577188029127</v>
      </c>
      <c r="AG36" s="17">
        <f t="shared" si="2"/>
        <v>0.50811745011574927</v>
      </c>
      <c r="AH36" s="1"/>
      <c r="AI36" s="108"/>
      <c r="AJ36" s="105"/>
      <c r="AK36"/>
      <c r="AL36"/>
      <c r="AM36"/>
      <c r="AN36"/>
      <c r="AO36"/>
      <c r="AP36" s="1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</row>
    <row r="37" spans="1:165" s="12" customFormat="1" x14ac:dyDescent="0.45">
      <c r="A37" s="29">
        <v>35</v>
      </c>
      <c r="B37" s="30" t="s">
        <v>129</v>
      </c>
      <c r="C37" s="31" t="s">
        <v>130</v>
      </c>
      <c r="D37" s="31" t="s">
        <v>510</v>
      </c>
      <c r="E37" s="31">
        <v>111.01860000000001</v>
      </c>
      <c r="F37" s="31">
        <v>111.01860000000001</v>
      </c>
      <c r="G37" s="31">
        <v>0.66060870000000005</v>
      </c>
      <c r="H37" s="32" t="s">
        <v>327</v>
      </c>
      <c r="I37" s="36">
        <v>107044.6</v>
      </c>
      <c r="J37" s="37">
        <v>138146.1</v>
      </c>
      <c r="K37" s="37">
        <v>133604.29999999999</v>
      </c>
      <c r="L37" s="38">
        <v>155848.20000000001</v>
      </c>
      <c r="M37" s="36">
        <v>153899.4</v>
      </c>
      <c r="N37" s="37">
        <v>173352.4</v>
      </c>
      <c r="O37" s="37">
        <v>182384.1</v>
      </c>
      <c r="P37" s="38">
        <v>204864.4</v>
      </c>
      <c r="Q37" s="36">
        <v>122646.6</v>
      </c>
      <c r="R37" s="37">
        <v>72997.77</v>
      </c>
      <c r="S37" s="37">
        <v>65886.259999999995</v>
      </c>
      <c r="T37" s="37">
        <v>0</v>
      </c>
      <c r="U37" s="38">
        <v>41899.25</v>
      </c>
      <c r="V37" s="36">
        <v>107281.3</v>
      </c>
      <c r="W37" s="37">
        <v>103241.9</v>
      </c>
      <c r="X37" s="37">
        <v>120200.8</v>
      </c>
      <c r="Y37" s="38">
        <v>145232</v>
      </c>
      <c r="Z37" s="19">
        <f t="shared" si="3"/>
        <v>16395.15862945524</v>
      </c>
      <c r="AA37" s="13">
        <f t="shared" si="4"/>
        <v>118989</v>
      </c>
      <c r="AB37" s="14">
        <f t="shared" si="5"/>
        <v>0.13778717889431158</v>
      </c>
      <c r="AC37"/>
      <c r="AD37" s="15">
        <f t="shared" si="0"/>
        <v>135875.20000000001</v>
      </c>
      <c r="AE37" s="15">
        <f t="shared" si="1"/>
        <v>177868.25</v>
      </c>
      <c r="AF37" s="16">
        <f t="shared" si="6"/>
        <v>1.3090560308282895</v>
      </c>
      <c r="AG37" s="17">
        <f t="shared" si="2"/>
        <v>2.1748510451738909E-2</v>
      </c>
      <c r="AH37" s="1"/>
      <c r="AI37" s="108"/>
      <c r="AJ37" s="105"/>
      <c r="AK37"/>
      <c r="AL37"/>
      <c r="AM37"/>
      <c r="AN37"/>
      <c r="AO37"/>
      <c r="AP37" s="1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</row>
    <row r="38" spans="1:165" s="12" customFormat="1" x14ac:dyDescent="0.45">
      <c r="A38" s="29">
        <v>36</v>
      </c>
      <c r="B38" s="30" t="s">
        <v>40</v>
      </c>
      <c r="C38" s="31" t="s">
        <v>41</v>
      </c>
      <c r="D38" s="31" t="s">
        <v>510</v>
      </c>
      <c r="E38" s="31">
        <v>325.04250000000002</v>
      </c>
      <c r="F38" s="31">
        <v>325.04250000000002</v>
      </c>
      <c r="G38" s="31">
        <v>0.75060000000000004</v>
      </c>
      <c r="H38" s="32" t="s">
        <v>326</v>
      </c>
      <c r="I38" s="36">
        <v>23292.73</v>
      </c>
      <c r="J38" s="37">
        <v>48465.61</v>
      </c>
      <c r="K38" s="37">
        <v>9357.366</v>
      </c>
      <c r="L38" s="38">
        <v>8638.7459999999992</v>
      </c>
      <c r="M38" s="36">
        <v>20995.9</v>
      </c>
      <c r="N38" s="37">
        <v>30589.67</v>
      </c>
      <c r="O38" s="37">
        <v>10500.15</v>
      </c>
      <c r="P38" s="38">
        <v>11053.85</v>
      </c>
      <c r="Q38" s="36">
        <v>699.36860000000001</v>
      </c>
      <c r="R38" s="37">
        <v>0</v>
      </c>
      <c r="S38" s="37">
        <v>0</v>
      </c>
      <c r="T38" s="37">
        <v>585.48140000000001</v>
      </c>
      <c r="U38" s="38">
        <v>0</v>
      </c>
      <c r="V38" s="36">
        <v>23085.29</v>
      </c>
      <c r="W38" s="37">
        <v>19691.23</v>
      </c>
      <c r="X38" s="37">
        <v>19416.900000000001</v>
      </c>
      <c r="Y38" s="38">
        <v>20861.5</v>
      </c>
      <c r="Z38" s="19">
        <f t="shared" si="3"/>
        <v>1445.9777924816135</v>
      </c>
      <c r="AA38" s="13">
        <f t="shared" si="4"/>
        <v>20763.730000000003</v>
      </c>
      <c r="AB38" s="14">
        <f t="shared" si="5"/>
        <v>6.9639597147603691E-2</v>
      </c>
      <c r="AC38"/>
      <c r="AD38" s="15">
        <f t="shared" si="0"/>
        <v>16325.047999999999</v>
      </c>
      <c r="AE38" s="15">
        <f t="shared" si="1"/>
        <v>16024.875</v>
      </c>
      <c r="AF38" s="16">
        <f t="shared" si="6"/>
        <v>0.98161273400237481</v>
      </c>
      <c r="AG38" s="17">
        <f t="shared" si="2"/>
        <v>0.70486088970331684</v>
      </c>
      <c r="AH38" s="1"/>
      <c r="AI38" s="108"/>
      <c r="AJ38" s="105"/>
      <c r="AK38"/>
      <c r="AL38"/>
      <c r="AM38"/>
      <c r="AN38"/>
      <c r="AO38"/>
      <c r="AP38" s="1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</row>
    <row r="39" spans="1:165" s="12" customFormat="1" x14ac:dyDescent="0.45">
      <c r="A39" s="29">
        <v>37</v>
      </c>
      <c r="B39" s="30" t="s">
        <v>96</v>
      </c>
      <c r="C39" s="31" t="s">
        <v>97</v>
      </c>
      <c r="D39" s="31" t="s">
        <v>24</v>
      </c>
      <c r="E39" s="31">
        <v>169.03530000000001</v>
      </c>
      <c r="F39" s="31">
        <v>169.03530000000001</v>
      </c>
      <c r="G39" s="31">
        <v>0.89043620000000001</v>
      </c>
      <c r="H39" s="32" t="s">
        <v>326</v>
      </c>
      <c r="I39" s="36">
        <v>42469.51</v>
      </c>
      <c r="J39" s="37">
        <v>81751</v>
      </c>
      <c r="K39" s="37">
        <v>14090.8</v>
      </c>
      <c r="L39" s="38">
        <v>19485</v>
      </c>
      <c r="M39" s="36">
        <v>46692.77</v>
      </c>
      <c r="N39" s="37">
        <v>63891.23</v>
      </c>
      <c r="O39" s="37">
        <v>42007.93</v>
      </c>
      <c r="P39" s="38">
        <v>15016.45</v>
      </c>
      <c r="Q39" s="36">
        <v>14169.53</v>
      </c>
      <c r="R39" s="37">
        <v>9423.8289999999997</v>
      </c>
      <c r="S39" s="37">
        <v>7482.8549999999996</v>
      </c>
      <c r="T39" s="37">
        <v>478.09879999999998</v>
      </c>
      <c r="U39" s="38">
        <v>0</v>
      </c>
      <c r="V39" s="36">
        <v>38093.160000000003</v>
      </c>
      <c r="W39" s="37">
        <v>33131.57</v>
      </c>
      <c r="X39" s="37">
        <v>49059.61</v>
      </c>
      <c r="Y39" s="38">
        <v>45350.23</v>
      </c>
      <c r="Z39" s="19">
        <f t="shared" si="3"/>
        <v>6196.2845537522571</v>
      </c>
      <c r="AA39" s="13">
        <f t="shared" si="4"/>
        <v>41408.642500000002</v>
      </c>
      <c r="AB39" s="14">
        <f t="shared" si="5"/>
        <v>0.14963747130209007</v>
      </c>
      <c r="AC39"/>
      <c r="AD39" s="15">
        <f t="shared" si="0"/>
        <v>30977.255000000001</v>
      </c>
      <c r="AE39" s="15">
        <f t="shared" si="1"/>
        <v>44350.35</v>
      </c>
      <c r="AF39" s="16">
        <f t="shared" si="6"/>
        <v>1.4317069088271377</v>
      </c>
      <c r="AG39" s="17">
        <f t="shared" si="2"/>
        <v>0.89838655211936858</v>
      </c>
      <c r="AH39" s="1"/>
      <c r="AI39" s="108"/>
      <c r="AJ39" s="105"/>
      <c r="AK39"/>
      <c r="AL39"/>
      <c r="AM39"/>
      <c r="AN39"/>
      <c r="AO39"/>
      <c r="AP39" s="1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</row>
    <row r="40" spans="1:165" s="12" customFormat="1" x14ac:dyDescent="0.45">
      <c r="A40" s="29">
        <v>38</v>
      </c>
      <c r="B40" s="30" t="s">
        <v>36</v>
      </c>
      <c r="C40" s="31" t="s">
        <v>37</v>
      </c>
      <c r="D40" s="31" t="s">
        <v>24</v>
      </c>
      <c r="E40" s="31">
        <v>185.03190000000001</v>
      </c>
      <c r="F40" s="31">
        <v>185.03219999999999</v>
      </c>
      <c r="G40" s="31">
        <v>0.66313160000000004</v>
      </c>
      <c r="H40" s="32" t="s">
        <v>326</v>
      </c>
      <c r="I40" s="36">
        <v>3216.0250000000001</v>
      </c>
      <c r="J40" s="37">
        <v>5696.9570000000003</v>
      </c>
      <c r="K40" s="37">
        <v>3813.3139999999999</v>
      </c>
      <c r="L40" s="38">
        <v>5865.9709999999995</v>
      </c>
      <c r="M40" s="36">
        <v>2587.8310000000001</v>
      </c>
      <c r="N40" s="37">
        <v>4173.0309999999999</v>
      </c>
      <c r="O40" s="37">
        <v>4330.1049999999996</v>
      </c>
      <c r="P40" s="38">
        <v>9189.82</v>
      </c>
      <c r="Q40" s="36">
        <v>2261.0259999999998</v>
      </c>
      <c r="R40" s="37">
        <v>0</v>
      </c>
      <c r="S40" s="37">
        <v>0</v>
      </c>
      <c r="T40" s="37">
        <v>0</v>
      </c>
      <c r="U40" s="38">
        <v>0</v>
      </c>
      <c r="V40" s="36">
        <v>12072.11</v>
      </c>
      <c r="W40" s="37">
        <v>9243.75</v>
      </c>
      <c r="X40" s="37">
        <v>9446.6049999999996</v>
      </c>
      <c r="Y40" s="38">
        <v>8345.8520000000008</v>
      </c>
      <c r="Z40" s="19">
        <f t="shared" si="3"/>
        <v>1388.2750901214372</v>
      </c>
      <c r="AA40" s="13">
        <f t="shared" si="4"/>
        <v>9777.0792500000007</v>
      </c>
      <c r="AB40" s="14">
        <f t="shared" si="5"/>
        <v>0.14199282368724148</v>
      </c>
      <c r="AC40"/>
      <c r="AD40" s="15">
        <f t="shared" si="0"/>
        <v>4755.1355000000003</v>
      </c>
      <c r="AE40" s="15">
        <f t="shared" si="1"/>
        <v>4251.5679999999993</v>
      </c>
      <c r="AF40" s="16">
        <f t="shared" si="6"/>
        <v>0.89410028378791706</v>
      </c>
      <c r="AG40" s="17">
        <f t="shared" si="2"/>
        <v>0.79782440379687514</v>
      </c>
      <c r="AH40" s="1"/>
      <c r="AI40" s="108"/>
      <c r="AJ40" s="105"/>
      <c r="AK40"/>
      <c r="AL40"/>
      <c r="AM40"/>
      <c r="AN40"/>
      <c r="AO40"/>
      <c r="AP40" s="1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</row>
    <row r="41" spans="1:165" s="12" customFormat="1" x14ac:dyDescent="0.45">
      <c r="A41" s="29">
        <v>39</v>
      </c>
      <c r="B41" s="30" t="s">
        <v>59</v>
      </c>
      <c r="C41" s="31" t="s">
        <v>60</v>
      </c>
      <c r="D41" s="31" t="s">
        <v>509</v>
      </c>
      <c r="E41" s="31">
        <v>269.08800000000002</v>
      </c>
      <c r="F41" s="31">
        <v>269.08800000000002</v>
      </c>
      <c r="G41" s="31">
        <v>0.97969530000000005</v>
      </c>
      <c r="H41" s="32" t="s">
        <v>326</v>
      </c>
      <c r="I41" s="36">
        <v>655672.6</v>
      </c>
      <c r="J41" s="37">
        <v>1267181</v>
      </c>
      <c r="K41" s="37">
        <v>94013.66</v>
      </c>
      <c r="L41" s="38">
        <v>100569.8</v>
      </c>
      <c r="M41" s="36">
        <v>610904.9</v>
      </c>
      <c r="N41" s="37">
        <v>583882.30000000005</v>
      </c>
      <c r="O41" s="37">
        <v>104945.3</v>
      </c>
      <c r="P41" s="38">
        <v>71461.7</v>
      </c>
      <c r="Q41" s="36">
        <v>2484.6109999999999</v>
      </c>
      <c r="R41" s="37">
        <v>3582.3449999999998</v>
      </c>
      <c r="S41" s="37">
        <v>980.59670000000006</v>
      </c>
      <c r="T41" s="37">
        <v>0</v>
      </c>
      <c r="U41" s="38">
        <v>0</v>
      </c>
      <c r="V41" s="36">
        <v>313351.8</v>
      </c>
      <c r="W41" s="37">
        <v>312218.7</v>
      </c>
      <c r="X41" s="37">
        <v>386168.3</v>
      </c>
      <c r="Y41" s="38">
        <v>442821.8</v>
      </c>
      <c r="Z41" s="19">
        <f t="shared" si="3"/>
        <v>54658.793677161062</v>
      </c>
      <c r="AA41" s="13">
        <f t="shared" si="4"/>
        <v>363640.15</v>
      </c>
      <c r="AB41" s="14">
        <f t="shared" si="5"/>
        <v>0.15031011750809437</v>
      </c>
      <c r="AC41"/>
      <c r="AD41" s="15">
        <f t="shared" si="0"/>
        <v>378121.19999999995</v>
      </c>
      <c r="AE41" s="15">
        <f t="shared" si="1"/>
        <v>344413.80000000005</v>
      </c>
      <c r="AF41" s="16">
        <f t="shared" si="6"/>
        <v>0.91085556694520198</v>
      </c>
      <c r="AG41" s="17">
        <f t="shared" si="2"/>
        <v>0.57580455371633343</v>
      </c>
      <c r="AH41" s="1"/>
      <c r="AI41" s="108">
        <v>4.3454218815520935</v>
      </c>
      <c r="AJ41" s="105" t="s">
        <v>532</v>
      </c>
      <c r="AK41"/>
      <c r="AL41"/>
      <c r="AM41"/>
      <c r="AN41"/>
      <c r="AO41"/>
      <c r="AP41" s="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</row>
    <row r="42" spans="1:165" s="12" customFormat="1" x14ac:dyDescent="0.45">
      <c r="A42" s="29">
        <v>40</v>
      </c>
      <c r="B42" s="30" t="s">
        <v>281</v>
      </c>
      <c r="C42" s="31" t="s">
        <v>282</v>
      </c>
      <c r="D42" s="31" t="s">
        <v>509</v>
      </c>
      <c r="E42" s="31">
        <v>347.04680000000002</v>
      </c>
      <c r="F42" s="31">
        <v>347.0471</v>
      </c>
      <c r="G42" s="31">
        <v>0.80223690000000003</v>
      </c>
      <c r="H42" s="32" t="s">
        <v>396</v>
      </c>
      <c r="I42" s="36">
        <v>27068.109</v>
      </c>
      <c r="J42" s="37">
        <v>38010.850999999995</v>
      </c>
      <c r="K42" s="37">
        <v>9981.2574999999997</v>
      </c>
      <c r="L42" s="38">
        <v>14119.04</v>
      </c>
      <c r="M42" s="36">
        <v>10053.3225</v>
      </c>
      <c r="N42" s="37">
        <v>24404.35</v>
      </c>
      <c r="O42" s="37">
        <v>10660.076500000001</v>
      </c>
      <c r="P42" s="38">
        <v>10781.918000000001</v>
      </c>
      <c r="Q42" s="36">
        <v>6035.7389499999999</v>
      </c>
      <c r="R42" s="37">
        <v>6877.415</v>
      </c>
      <c r="S42" s="37">
        <v>7292.99</v>
      </c>
      <c r="T42" s="37">
        <v>0</v>
      </c>
      <c r="U42" s="38">
        <v>0</v>
      </c>
      <c r="V42" s="36">
        <v>18911.035000000003</v>
      </c>
      <c r="W42" s="37">
        <v>23668.555</v>
      </c>
      <c r="X42" s="37">
        <v>25232.11</v>
      </c>
      <c r="Y42" s="38">
        <v>21603.309999999998</v>
      </c>
      <c r="Z42" s="19">
        <f t="shared" si="3"/>
        <v>2367.9693432572521</v>
      </c>
      <c r="AA42" s="13">
        <f t="shared" si="4"/>
        <v>22353.752500000002</v>
      </c>
      <c r="AB42" s="14">
        <f t="shared" si="5"/>
        <v>0.10593162571954091</v>
      </c>
      <c r="AC42"/>
      <c r="AD42" s="15">
        <f t="shared" si="0"/>
        <v>20593.574500000002</v>
      </c>
      <c r="AE42" s="15">
        <f t="shared" si="1"/>
        <v>10720.99725</v>
      </c>
      <c r="AF42" s="16">
        <f t="shared" si="6"/>
        <v>0.52059914367950055</v>
      </c>
      <c r="AG42" s="17">
        <f t="shared" si="2"/>
        <v>0.2958169367198033</v>
      </c>
      <c r="AH42" s="1"/>
      <c r="AI42" s="108"/>
      <c r="AJ42" s="105"/>
      <c r="AK42"/>
      <c r="AL42"/>
      <c r="AM42"/>
      <c r="AN42"/>
      <c r="AO42"/>
      <c r="AP42" s="1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</row>
    <row r="43" spans="1:165" s="12" customFormat="1" x14ac:dyDescent="0.45">
      <c r="A43" s="29">
        <v>41</v>
      </c>
      <c r="B43" s="30" t="s">
        <v>544</v>
      </c>
      <c r="C43" s="31" t="s">
        <v>27</v>
      </c>
      <c r="D43" s="31" t="s">
        <v>509</v>
      </c>
      <c r="E43" s="31">
        <v>137.04589999999999</v>
      </c>
      <c r="F43" s="31">
        <v>137.04589999999999</v>
      </c>
      <c r="G43" s="31">
        <v>0.88965209999999995</v>
      </c>
      <c r="H43" s="32" t="s">
        <v>326</v>
      </c>
      <c r="I43" s="36">
        <v>2905447</v>
      </c>
      <c r="J43" s="37">
        <v>4872648.0091962153</v>
      </c>
      <c r="K43" s="37">
        <v>1040239</v>
      </c>
      <c r="L43" s="38">
        <v>1361544</v>
      </c>
      <c r="M43" s="36">
        <v>3576008</v>
      </c>
      <c r="N43" s="37">
        <v>4987414</v>
      </c>
      <c r="O43" s="37">
        <v>1284580</v>
      </c>
      <c r="P43" s="38">
        <v>1223420</v>
      </c>
      <c r="Q43" s="36">
        <v>44065.3</v>
      </c>
      <c r="R43" s="37">
        <v>26049.3</v>
      </c>
      <c r="S43" s="37">
        <v>41475.5</v>
      </c>
      <c r="T43" s="37">
        <v>538.29219999999998</v>
      </c>
      <c r="U43" s="38">
        <v>551.24689999999998</v>
      </c>
      <c r="V43" s="36">
        <v>1642012</v>
      </c>
      <c r="W43" s="37">
        <v>1727209</v>
      </c>
      <c r="X43" s="37">
        <v>1899430</v>
      </c>
      <c r="Y43" s="38">
        <v>1513423</v>
      </c>
      <c r="Z43" s="19">
        <f t="shared" si="3"/>
        <v>140183.72256167975</v>
      </c>
      <c r="AA43" s="13">
        <f t="shared" si="4"/>
        <v>1695518.5</v>
      </c>
      <c r="AB43" s="14">
        <f t="shared" si="5"/>
        <v>8.2678969625916643E-2</v>
      </c>
      <c r="AC43"/>
      <c r="AD43" s="15">
        <f t="shared" si="0"/>
        <v>2133495.5</v>
      </c>
      <c r="AE43" s="15">
        <f t="shared" si="1"/>
        <v>2430294</v>
      </c>
      <c r="AF43" s="16">
        <f t="shared" si="6"/>
        <v>1.1391137220584717</v>
      </c>
      <c r="AG43" s="17">
        <f t="shared" si="2"/>
        <v>0.86653713788958475</v>
      </c>
      <c r="AH43" s="1"/>
      <c r="AI43" s="108">
        <v>2.1697551431081137</v>
      </c>
      <c r="AJ43" s="105" t="s">
        <v>533</v>
      </c>
      <c r="AK43"/>
      <c r="AL43"/>
      <c r="AM43"/>
      <c r="AN43"/>
      <c r="AO43"/>
      <c r="AP43" s="1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</row>
    <row r="44" spans="1:165" s="12" customFormat="1" x14ac:dyDescent="0.45">
      <c r="A44" s="29">
        <v>42</v>
      </c>
      <c r="B44" s="30" t="s">
        <v>28</v>
      </c>
      <c r="C44" s="31" t="s">
        <v>29</v>
      </c>
      <c r="D44" s="31" t="s">
        <v>509</v>
      </c>
      <c r="E44" s="31">
        <v>151.02500000000001</v>
      </c>
      <c r="F44" s="31">
        <v>151.02500000000001</v>
      </c>
      <c r="G44" s="31">
        <v>0.91904160000000001</v>
      </c>
      <c r="H44" s="32" t="s">
        <v>327</v>
      </c>
      <c r="I44" s="36">
        <v>99684.66</v>
      </c>
      <c r="J44" s="37">
        <v>152256.29366182245</v>
      </c>
      <c r="K44" s="37">
        <v>37832.870000000003</v>
      </c>
      <c r="L44" s="38">
        <v>70882</v>
      </c>
      <c r="M44" s="36">
        <v>92118.05</v>
      </c>
      <c r="N44" s="37">
        <v>198618.2</v>
      </c>
      <c r="O44" s="37">
        <v>88354.84</v>
      </c>
      <c r="P44" s="38">
        <v>70410.759999999995</v>
      </c>
      <c r="Q44" s="36">
        <v>7176.9409999999998</v>
      </c>
      <c r="R44" s="37">
        <v>3018.317</v>
      </c>
      <c r="S44" s="37">
        <v>3796.462</v>
      </c>
      <c r="T44" s="37">
        <v>2138.7600000000002</v>
      </c>
      <c r="U44" s="38">
        <v>6700.32</v>
      </c>
      <c r="V44" s="36">
        <v>103000.5</v>
      </c>
      <c r="W44" s="37">
        <v>105174.5</v>
      </c>
      <c r="X44" s="37">
        <v>118370</v>
      </c>
      <c r="Y44" s="38">
        <v>116230.2</v>
      </c>
      <c r="Z44" s="19">
        <f t="shared" si="3"/>
        <v>6693.7528483654069</v>
      </c>
      <c r="AA44" s="13">
        <f t="shared" si="4"/>
        <v>110693.8</v>
      </c>
      <c r="AB44" s="14">
        <f t="shared" si="5"/>
        <v>6.0470892212259465E-2</v>
      </c>
      <c r="AC44"/>
      <c r="AD44" s="15">
        <f t="shared" si="0"/>
        <v>85283.33</v>
      </c>
      <c r="AE44" s="15">
        <f t="shared" si="1"/>
        <v>90236.445000000007</v>
      </c>
      <c r="AF44" s="16">
        <f t="shared" si="6"/>
        <v>1.0580783489575278</v>
      </c>
      <c r="AG44" s="17">
        <f t="shared" si="2"/>
        <v>0.57926214842466661</v>
      </c>
      <c r="AH44" s="1"/>
      <c r="AI44" s="108">
        <v>75.49011425048387</v>
      </c>
      <c r="AJ44" s="105" t="s">
        <v>534</v>
      </c>
      <c r="AK44"/>
      <c r="AL44"/>
      <c r="AM44"/>
      <c r="AN44"/>
      <c r="AO44"/>
      <c r="AP44" s="1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</row>
    <row r="45" spans="1:165" s="12" customFormat="1" x14ac:dyDescent="0.45">
      <c r="A45" s="29">
        <v>43</v>
      </c>
      <c r="B45" s="30" t="s">
        <v>32</v>
      </c>
      <c r="C45" s="31" t="s">
        <v>33</v>
      </c>
      <c r="D45" s="31" t="s">
        <v>24</v>
      </c>
      <c r="E45" s="31">
        <v>177.06139999999999</v>
      </c>
      <c r="F45" s="31">
        <v>177.06139999999999</v>
      </c>
      <c r="G45" s="31">
        <v>0.62523629999999997</v>
      </c>
      <c r="H45" s="32" t="s">
        <v>326</v>
      </c>
      <c r="I45" s="36">
        <v>2858.3020000000001</v>
      </c>
      <c r="J45" s="37">
        <v>3724.8240000000001</v>
      </c>
      <c r="K45" s="37">
        <v>12069.45</v>
      </c>
      <c r="L45" s="38">
        <v>2929.9470000000001</v>
      </c>
      <c r="M45" s="36">
        <v>3487.529</v>
      </c>
      <c r="N45" s="37">
        <v>7742.4660000000003</v>
      </c>
      <c r="O45" s="37">
        <v>18331.79</v>
      </c>
      <c r="P45" s="38">
        <v>15899.41</v>
      </c>
      <c r="Q45" s="36">
        <v>10463.68</v>
      </c>
      <c r="R45" s="37">
        <v>7193.9179999999997</v>
      </c>
      <c r="S45" s="37">
        <v>14050.15</v>
      </c>
      <c r="T45" s="37">
        <v>0</v>
      </c>
      <c r="U45" s="38">
        <v>564.22850000000005</v>
      </c>
      <c r="V45" s="36">
        <v>15775.69</v>
      </c>
      <c r="W45" s="37">
        <v>10602.06</v>
      </c>
      <c r="X45" s="37">
        <v>15063.53</v>
      </c>
      <c r="Y45" s="38">
        <v>14531.68</v>
      </c>
      <c r="Z45" s="19">
        <f t="shared" si="3"/>
        <v>2007.0294039076812</v>
      </c>
      <c r="AA45" s="13">
        <f t="shared" si="4"/>
        <v>13993.24</v>
      </c>
      <c r="AB45" s="14">
        <f t="shared" si="5"/>
        <v>0.14342849861130669</v>
      </c>
      <c r="AC45"/>
      <c r="AD45" s="15">
        <f t="shared" si="0"/>
        <v>3327.3855000000003</v>
      </c>
      <c r="AE45" s="15">
        <f t="shared" si="1"/>
        <v>11820.938</v>
      </c>
      <c r="AF45" s="16">
        <f t="shared" si="6"/>
        <v>3.5526205184220458</v>
      </c>
      <c r="AG45" s="17">
        <f t="shared" si="2"/>
        <v>0.19793363450911056</v>
      </c>
      <c r="AH45" s="1"/>
      <c r="AI45" s="108"/>
      <c r="AJ45" s="105"/>
      <c r="AK45"/>
      <c r="AL45"/>
      <c r="AM45"/>
      <c r="AN45"/>
      <c r="AO45"/>
      <c r="AP45" s="1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</row>
    <row r="46" spans="1:165" s="12" customFormat="1" x14ac:dyDescent="0.45">
      <c r="A46" s="29">
        <v>44</v>
      </c>
      <c r="B46" s="30" t="s">
        <v>34</v>
      </c>
      <c r="C46" s="31" t="s">
        <v>35</v>
      </c>
      <c r="D46" s="31" t="s">
        <v>24</v>
      </c>
      <c r="E46" s="31">
        <v>159.0515</v>
      </c>
      <c r="F46" s="31">
        <v>159.0515</v>
      </c>
      <c r="G46" s="31">
        <v>0.7001619</v>
      </c>
      <c r="H46" s="32" t="s">
        <v>326</v>
      </c>
      <c r="I46" s="36">
        <v>12535.71</v>
      </c>
      <c r="J46" s="37">
        <v>15641.61</v>
      </c>
      <c r="K46" s="37">
        <v>13471.25</v>
      </c>
      <c r="L46" s="38">
        <v>18916.759999999998</v>
      </c>
      <c r="M46" s="36">
        <v>12476.02</v>
      </c>
      <c r="N46" s="37">
        <v>18037.41</v>
      </c>
      <c r="O46" s="37">
        <v>18578.32</v>
      </c>
      <c r="P46" s="38">
        <v>20394.669999999998</v>
      </c>
      <c r="Q46" s="36">
        <v>1902.6289999999999</v>
      </c>
      <c r="R46" s="37">
        <v>1691.057</v>
      </c>
      <c r="S46" s="37">
        <v>893.09969999999998</v>
      </c>
      <c r="T46" s="37">
        <v>0</v>
      </c>
      <c r="U46" s="38">
        <v>0</v>
      </c>
      <c r="V46" s="36">
        <v>22816.05</v>
      </c>
      <c r="W46" s="37">
        <v>22255.67</v>
      </c>
      <c r="X46" s="37">
        <v>27431.83</v>
      </c>
      <c r="Y46" s="38">
        <v>23671.79</v>
      </c>
      <c r="Z46" s="19">
        <f t="shared" si="3"/>
        <v>2020.0196580417244</v>
      </c>
      <c r="AA46" s="13">
        <f t="shared" si="4"/>
        <v>24043.834999999999</v>
      </c>
      <c r="AB46" s="14">
        <f t="shared" si="5"/>
        <v>8.4014037612623965E-2</v>
      </c>
      <c r="AC46"/>
      <c r="AD46" s="15">
        <f t="shared" si="0"/>
        <v>14556.43</v>
      </c>
      <c r="AE46" s="15">
        <f t="shared" si="1"/>
        <v>18307.864999999998</v>
      </c>
      <c r="AF46" s="16">
        <f t="shared" si="6"/>
        <v>1.2577166928979151</v>
      </c>
      <c r="AG46" s="17">
        <f t="shared" si="2"/>
        <v>0.35365697647966493</v>
      </c>
      <c r="AH46" s="1"/>
      <c r="AI46" s="108"/>
      <c r="AJ46" s="105"/>
      <c r="AK46"/>
      <c r="AL46"/>
      <c r="AM46"/>
      <c r="AN46"/>
      <c r="AO46"/>
      <c r="AP46" s="1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</row>
    <row r="47" spans="1:165" s="12" customFormat="1" x14ac:dyDescent="0.45">
      <c r="A47" s="29">
        <v>45</v>
      </c>
      <c r="B47" s="30" t="s">
        <v>50</v>
      </c>
      <c r="C47" s="31" t="s">
        <v>51</v>
      </c>
      <c r="D47" s="31" t="s">
        <v>24</v>
      </c>
      <c r="E47" s="31">
        <v>168.0658</v>
      </c>
      <c r="F47" s="31">
        <v>168.0658</v>
      </c>
      <c r="G47" s="31">
        <v>0.87909559999999998</v>
      </c>
      <c r="H47" s="32" t="s">
        <v>326</v>
      </c>
      <c r="I47" s="36">
        <v>121576.8</v>
      </c>
      <c r="J47" s="37">
        <v>251054.4</v>
      </c>
      <c r="K47" s="37">
        <v>35513.339999999997</v>
      </c>
      <c r="L47" s="38">
        <v>43232.11</v>
      </c>
      <c r="M47" s="36">
        <v>155589.9</v>
      </c>
      <c r="N47" s="37">
        <v>204736.8</v>
      </c>
      <c r="O47" s="37">
        <v>57004.37</v>
      </c>
      <c r="P47" s="38">
        <v>48764.18</v>
      </c>
      <c r="Q47" s="36">
        <v>2913.951</v>
      </c>
      <c r="R47" s="37">
        <v>6510.7190000000001</v>
      </c>
      <c r="S47" s="37">
        <v>4338.7619999999997</v>
      </c>
      <c r="T47" s="37">
        <v>4797.8680000000004</v>
      </c>
      <c r="U47" s="38">
        <v>4538.384</v>
      </c>
      <c r="V47" s="36">
        <v>110465.1</v>
      </c>
      <c r="W47" s="37">
        <v>127254</v>
      </c>
      <c r="X47" s="37">
        <v>136183.4</v>
      </c>
      <c r="Y47" s="38">
        <v>133656.1</v>
      </c>
      <c r="Z47" s="19">
        <f t="shared" si="3"/>
        <v>10025.682374407237</v>
      </c>
      <c r="AA47" s="13">
        <f t="shared" si="4"/>
        <v>126889.65</v>
      </c>
      <c r="AB47" s="14">
        <f t="shared" si="5"/>
        <v>7.901103340112639E-2</v>
      </c>
      <c r="AC47"/>
      <c r="AD47" s="15">
        <f t="shared" si="0"/>
        <v>82404.455000000002</v>
      </c>
      <c r="AE47" s="15">
        <f t="shared" si="1"/>
        <v>106297.13500000001</v>
      </c>
      <c r="AF47" s="16">
        <f t="shared" si="6"/>
        <v>1.2899440327589087</v>
      </c>
      <c r="AG47" s="17">
        <f t="shared" si="2"/>
        <v>0.95523540799610163</v>
      </c>
      <c r="AH47" s="1"/>
      <c r="AI47" s="108"/>
      <c r="AJ47" s="105"/>
      <c r="AK47"/>
      <c r="AL47"/>
      <c r="AM47"/>
      <c r="AN47"/>
      <c r="AO47"/>
      <c r="AP47" s="1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</row>
    <row r="48" spans="1:165" s="12" customFormat="1" x14ac:dyDescent="0.45">
      <c r="A48" s="29">
        <v>46</v>
      </c>
      <c r="B48" s="30" t="s">
        <v>311</v>
      </c>
      <c r="C48" s="31" t="s">
        <v>52</v>
      </c>
      <c r="D48" s="31" t="s">
        <v>24</v>
      </c>
      <c r="E48" s="31">
        <v>249.06110000000001</v>
      </c>
      <c r="F48" s="31">
        <v>249.06120000000001</v>
      </c>
      <c r="G48" s="31">
        <v>1.740289</v>
      </c>
      <c r="H48" s="32" t="s">
        <v>326</v>
      </c>
      <c r="I48" s="36">
        <v>24907.87</v>
      </c>
      <c r="J48" s="37">
        <v>13045.75</v>
      </c>
      <c r="K48" s="37">
        <v>26369.42</v>
      </c>
      <c r="L48" s="38">
        <v>47581.33</v>
      </c>
      <c r="M48" s="36">
        <v>22709.919999999998</v>
      </c>
      <c r="N48" s="37">
        <v>16931.310000000001</v>
      </c>
      <c r="O48" s="37">
        <v>37387.160000000003</v>
      </c>
      <c r="P48" s="38">
        <v>38236.14</v>
      </c>
      <c r="Q48" s="36">
        <v>0</v>
      </c>
      <c r="R48" s="37">
        <v>0</v>
      </c>
      <c r="S48" s="37">
        <v>0</v>
      </c>
      <c r="T48" s="37">
        <v>0</v>
      </c>
      <c r="U48" s="38">
        <v>0</v>
      </c>
      <c r="V48" s="36">
        <v>53377.89</v>
      </c>
      <c r="W48" s="37">
        <v>45858.93</v>
      </c>
      <c r="X48" s="37">
        <v>38073.43</v>
      </c>
      <c r="Y48" s="38">
        <v>42101.25</v>
      </c>
      <c r="Z48" s="19">
        <f t="shared" si="3"/>
        <v>5639.5997655396641</v>
      </c>
      <c r="AA48" s="13">
        <f t="shared" si="4"/>
        <v>44852.875</v>
      </c>
      <c r="AB48" s="14">
        <f t="shared" si="5"/>
        <v>0.12573552454641232</v>
      </c>
      <c r="AC48"/>
      <c r="AD48" s="15">
        <f t="shared" si="0"/>
        <v>25638.644999999997</v>
      </c>
      <c r="AE48" s="15">
        <f t="shared" si="1"/>
        <v>30048.54</v>
      </c>
      <c r="AF48" s="16">
        <f t="shared" si="6"/>
        <v>1.1720018745140395</v>
      </c>
      <c r="AG48" s="17">
        <f t="shared" si="2"/>
        <v>0.92823141621413618</v>
      </c>
      <c r="AH48" s="1"/>
      <c r="AI48" s="108"/>
      <c r="AJ48" s="105"/>
      <c r="AK48"/>
      <c r="AL48"/>
      <c r="AM48"/>
      <c r="AN48"/>
      <c r="AO48"/>
      <c r="AP48" s="1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</row>
    <row r="49" spans="1:165" s="12" customFormat="1" x14ac:dyDescent="0.45">
      <c r="A49" s="29">
        <v>47</v>
      </c>
      <c r="B49" s="30" t="s">
        <v>53</v>
      </c>
      <c r="C49" s="31" t="s">
        <v>54</v>
      </c>
      <c r="D49" s="31" t="s">
        <v>24</v>
      </c>
      <c r="E49" s="31">
        <v>123.0557</v>
      </c>
      <c r="F49" s="31">
        <v>123.0556</v>
      </c>
      <c r="G49" s="31">
        <v>0.90694770000000002</v>
      </c>
      <c r="H49" s="32" t="s">
        <v>326</v>
      </c>
      <c r="I49" s="36">
        <v>3815495</v>
      </c>
      <c r="J49" s="37">
        <v>6532218</v>
      </c>
      <c r="K49" s="37">
        <v>1488282</v>
      </c>
      <c r="L49" s="38">
        <v>2135724</v>
      </c>
      <c r="M49" s="36">
        <v>4758640</v>
      </c>
      <c r="N49" s="37">
        <v>6363544</v>
      </c>
      <c r="O49" s="37">
        <v>2453712</v>
      </c>
      <c r="P49" s="38">
        <v>1847793</v>
      </c>
      <c r="Q49" s="36">
        <v>73585.899999999994</v>
      </c>
      <c r="R49" s="37">
        <v>126504.4</v>
      </c>
      <c r="S49" s="37">
        <v>107120.7</v>
      </c>
      <c r="T49" s="37">
        <v>65323.5</v>
      </c>
      <c r="U49" s="38">
        <v>59870.28</v>
      </c>
      <c r="V49" s="36">
        <v>2266228</v>
      </c>
      <c r="W49" s="37">
        <v>2384244</v>
      </c>
      <c r="X49" s="37">
        <v>2657470</v>
      </c>
      <c r="Y49" s="38">
        <v>2267958</v>
      </c>
      <c r="Z49" s="19">
        <f t="shared" si="3"/>
        <v>159470.91246054875</v>
      </c>
      <c r="AA49" s="13">
        <f t="shared" si="4"/>
        <v>2393975</v>
      </c>
      <c r="AB49" s="14">
        <f t="shared" si="5"/>
        <v>6.6613441017783701E-2</v>
      </c>
      <c r="AC49"/>
      <c r="AD49" s="15">
        <f t="shared" si="0"/>
        <v>2975609.5</v>
      </c>
      <c r="AE49" s="15">
        <f t="shared" si="1"/>
        <v>3606176</v>
      </c>
      <c r="AF49" s="16">
        <f t="shared" si="6"/>
        <v>1.2119117108612538</v>
      </c>
      <c r="AG49" s="17">
        <f t="shared" si="2"/>
        <v>0.82101873179866991</v>
      </c>
      <c r="AH49" s="1"/>
      <c r="AI49" s="108"/>
      <c r="AJ49" s="105"/>
      <c r="AK49"/>
      <c r="AL49"/>
      <c r="AM49"/>
      <c r="AN49"/>
      <c r="AO49"/>
      <c r="AP49" s="1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</row>
    <row r="50" spans="1:165" s="12" customFormat="1" x14ac:dyDescent="0.45">
      <c r="A50" s="29">
        <v>48</v>
      </c>
      <c r="B50" s="30" t="s">
        <v>345</v>
      </c>
      <c r="C50" s="31" t="s">
        <v>312</v>
      </c>
      <c r="D50" s="31" t="s">
        <v>24</v>
      </c>
      <c r="E50" s="31">
        <v>455.10199999999998</v>
      </c>
      <c r="F50" s="31">
        <v>455.10210000000001</v>
      </c>
      <c r="G50" s="31">
        <v>0.69548949999999998</v>
      </c>
      <c r="H50" s="32" t="s">
        <v>327</v>
      </c>
      <c r="I50" s="36">
        <v>0</v>
      </c>
      <c r="J50" s="37">
        <v>0</v>
      </c>
      <c r="K50" s="37">
        <v>0</v>
      </c>
      <c r="L50" s="38">
        <v>0</v>
      </c>
      <c r="M50" s="36">
        <v>157118.79999999999</v>
      </c>
      <c r="N50" s="37">
        <v>246736</v>
      </c>
      <c r="O50" s="37">
        <v>241427.20000000001</v>
      </c>
      <c r="P50" s="38">
        <v>304680.3</v>
      </c>
      <c r="Q50" s="36">
        <v>2300.7469999999998</v>
      </c>
      <c r="R50" s="37">
        <v>1878.4780000000001</v>
      </c>
      <c r="S50" s="37">
        <v>1994.818</v>
      </c>
      <c r="T50" s="37">
        <v>2218.37</v>
      </c>
      <c r="U50" s="38">
        <v>0</v>
      </c>
      <c r="V50" s="36">
        <v>150852.1</v>
      </c>
      <c r="W50" s="37">
        <v>121275.4</v>
      </c>
      <c r="X50" s="37">
        <v>143773.20000000001</v>
      </c>
      <c r="Y50" s="38">
        <v>99921.23</v>
      </c>
      <c r="Z50" s="19">
        <f t="shared" si="3"/>
        <v>20006.237123030354</v>
      </c>
      <c r="AA50" s="13">
        <f t="shared" si="4"/>
        <v>128955.4825</v>
      </c>
      <c r="AB50" s="14">
        <f t="shared" si="5"/>
        <v>0.15514064803743691</v>
      </c>
      <c r="AC50"/>
      <c r="AD50" s="15">
        <f t="shared" si="0"/>
        <v>0</v>
      </c>
      <c r="AE50" s="15">
        <f t="shared" si="1"/>
        <v>244081.6</v>
      </c>
      <c r="AF50" s="16" t="e">
        <f t="shared" si="6"/>
        <v>#DIV/0!</v>
      </c>
      <c r="AG50" s="17">
        <f t="shared" si="2"/>
        <v>2.3122009617113112E-4</v>
      </c>
      <c r="AH50" s="1"/>
      <c r="AI50" s="108"/>
      <c r="AJ50" s="105"/>
      <c r="AK50"/>
      <c r="AL50"/>
      <c r="AM50"/>
      <c r="AN50"/>
      <c r="AO50"/>
      <c r="AP50" s="1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</row>
    <row r="51" spans="1:165" s="12" customFormat="1" ht="15.45" thickBot="1" x14ac:dyDescent="0.5">
      <c r="A51" s="39">
        <v>49</v>
      </c>
      <c r="B51" s="40" t="s">
        <v>245</v>
      </c>
      <c r="C51" s="41" t="s">
        <v>246</v>
      </c>
      <c r="D51" s="41" t="s">
        <v>24</v>
      </c>
      <c r="E51" s="41">
        <v>664.1164</v>
      </c>
      <c r="F51" s="41">
        <v>664.1164</v>
      </c>
      <c r="G51" s="41">
        <v>0.84576660000000004</v>
      </c>
      <c r="H51" s="42" t="s">
        <v>326</v>
      </c>
      <c r="I51" s="43">
        <v>91428.34</v>
      </c>
      <c r="J51" s="44">
        <v>233901.7</v>
      </c>
      <c r="K51" s="44">
        <v>37231.18</v>
      </c>
      <c r="L51" s="45">
        <v>42476.639999999999</v>
      </c>
      <c r="M51" s="43">
        <v>17363.099999999999</v>
      </c>
      <c r="N51" s="44">
        <v>66237.350000000006</v>
      </c>
      <c r="O51" s="44">
        <v>56787.96</v>
      </c>
      <c r="P51" s="45">
        <v>32643.01</v>
      </c>
      <c r="Q51" s="43">
        <v>2998.4059999999999</v>
      </c>
      <c r="R51" s="44">
        <v>2832.009</v>
      </c>
      <c r="S51" s="44">
        <v>919.76009999999997</v>
      </c>
      <c r="T51" s="44">
        <v>0</v>
      </c>
      <c r="U51" s="45">
        <v>0</v>
      </c>
      <c r="V51" s="43">
        <v>38954.78</v>
      </c>
      <c r="W51" s="44">
        <v>37511.81</v>
      </c>
      <c r="X51" s="44">
        <v>36475.85</v>
      </c>
      <c r="Y51" s="45">
        <v>39167.39</v>
      </c>
      <c r="Z51" s="19">
        <f t="shared" si="3"/>
        <v>1099.1759756602903</v>
      </c>
      <c r="AA51" s="13">
        <f t="shared" si="4"/>
        <v>38027.457500000004</v>
      </c>
      <c r="AB51" s="14">
        <f t="shared" si="5"/>
        <v>2.8904797951855975E-2</v>
      </c>
      <c r="AC51"/>
      <c r="AD51" s="15">
        <f t="shared" si="0"/>
        <v>66952.489999999991</v>
      </c>
      <c r="AE51" s="15">
        <f t="shared" si="1"/>
        <v>44715.485000000001</v>
      </c>
      <c r="AF51" s="16">
        <f t="shared" si="6"/>
        <v>0.66786888732592331</v>
      </c>
      <c r="AG51" s="17">
        <f t="shared" si="2"/>
        <v>0.26518225061223683</v>
      </c>
      <c r="AH51" s="1"/>
      <c r="AI51" s="108"/>
      <c r="AJ51" s="105"/>
      <c r="AK51"/>
      <c r="AL51"/>
      <c r="AM51"/>
      <c r="AN51"/>
      <c r="AO51"/>
      <c r="AP51" s="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</row>
    <row r="52" spans="1:165" s="12" customFormat="1" x14ac:dyDescent="0.45">
      <c r="A52" s="46">
        <v>50</v>
      </c>
      <c r="B52" s="47" t="s">
        <v>344</v>
      </c>
      <c r="C52" s="48" t="s">
        <v>39</v>
      </c>
      <c r="D52" s="48" t="s">
        <v>236</v>
      </c>
      <c r="E52" s="48">
        <v>98.984819999999999</v>
      </c>
      <c r="F52" s="48">
        <v>98.984819999999999</v>
      </c>
      <c r="G52" s="48">
        <v>0.7331434</v>
      </c>
      <c r="H52" s="49" t="s">
        <v>326</v>
      </c>
      <c r="I52" s="33">
        <v>3309687</v>
      </c>
      <c r="J52" s="34">
        <v>3929295</v>
      </c>
      <c r="K52" s="34">
        <v>3004695</v>
      </c>
      <c r="L52" s="35">
        <v>3421089</v>
      </c>
      <c r="M52" s="33">
        <v>3323915</v>
      </c>
      <c r="N52" s="34">
        <v>3346308</v>
      </c>
      <c r="O52" s="34">
        <v>2916851</v>
      </c>
      <c r="P52" s="35">
        <v>3722295</v>
      </c>
      <c r="Q52" s="33">
        <v>30210.28</v>
      </c>
      <c r="R52" s="34">
        <v>7410.75</v>
      </c>
      <c r="S52" s="34">
        <v>9294.8919999999998</v>
      </c>
      <c r="T52" s="34">
        <v>6884.0739999999996</v>
      </c>
      <c r="U52" s="35">
        <v>3168.9960000000001</v>
      </c>
      <c r="V52" s="33">
        <v>1594691</v>
      </c>
      <c r="W52" s="34">
        <v>1936163</v>
      </c>
      <c r="X52" s="34">
        <v>2002329</v>
      </c>
      <c r="Y52" s="35">
        <v>2051768</v>
      </c>
      <c r="Z52" s="19">
        <f t="shared" si="3"/>
        <v>178864.11044054505</v>
      </c>
      <c r="AA52" s="13">
        <f t="shared" si="4"/>
        <v>1896237.75</v>
      </c>
      <c r="AB52" s="14">
        <f t="shared" si="5"/>
        <v>9.4325782956564935E-2</v>
      </c>
      <c r="AC52"/>
      <c r="AD52" s="15">
        <f t="shared" si="0"/>
        <v>3365388</v>
      </c>
      <c r="AE52" s="15">
        <f t="shared" si="1"/>
        <v>3335111.5</v>
      </c>
      <c r="AF52" s="16">
        <f t="shared" si="6"/>
        <v>0.99100356333355921</v>
      </c>
      <c r="AG52" s="17">
        <f t="shared" si="2"/>
        <v>0.73757214687095463</v>
      </c>
      <c r="AH52" s="1"/>
      <c r="AI52" s="108"/>
      <c r="AJ52" s="105"/>
      <c r="AK52"/>
      <c r="AL52"/>
      <c r="AM52"/>
      <c r="AN52"/>
      <c r="AO52"/>
      <c r="AP52" s="1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</row>
    <row r="53" spans="1:165" s="12" customFormat="1" x14ac:dyDescent="0.45">
      <c r="A53" s="29">
        <v>51</v>
      </c>
      <c r="B53" s="30" t="s">
        <v>38</v>
      </c>
      <c r="C53" s="31" t="s">
        <v>237</v>
      </c>
      <c r="D53" s="31" t="s">
        <v>236</v>
      </c>
      <c r="E53" s="31">
        <v>176.93510000000001</v>
      </c>
      <c r="F53" s="31">
        <v>176.93520000000001</v>
      </c>
      <c r="G53" s="31">
        <v>0.61751730000000005</v>
      </c>
      <c r="H53" s="32" t="s">
        <v>327</v>
      </c>
      <c r="I53" s="36">
        <v>1744292</v>
      </c>
      <c r="J53" s="37">
        <v>2127175</v>
      </c>
      <c r="K53" s="37">
        <v>765501.9</v>
      </c>
      <c r="L53" s="38">
        <v>1875863</v>
      </c>
      <c r="M53" s="36">
        <v>1339174</v>
      </c>
      <c r="N53" s="37">
        <v>1729749</v>
      </c>
      <c r="O53" s="37">
        <v>1605582</v>
      </c>
      <c r="P53" s="38">
        <v>1110724</v>
      </c>
      <c r="Q53" s="36">
        <v>2427.4859999999999</v>
      </c>
      <c r="R53" s="37">
        <v>10811.95</v>
      </c>
      <c r="S53" s="37">
        <v>361.46510000000001</v>
      </c>
      <c r="T53" s="37">
        <v>451.92630000000003</v>
      </c>
      <c r="U53" s="38">
        <v>0</v>
      </c>
      <c r="V53" s="36">
        <v>161334.29999999999</v>
      </c>
      <c r="W53" s="37">
        <v>201141.6</v>
      </c>
      <c r="X53" s="37">
        <v>232525.4</v>
      </c>
      <c r="Y53" s="38">
        <v>260472.3</v>
      </c>
      <c r="Z53" s="19">
        <f t="shared" si="3"/>
        <v>36884.313214630783</v>
      </c>
      <c r="AA53" s="13">
        <f t="shared" si="4"/>
        <v>213868.40000000002</v>
      </c>
      <c r="AB53" s="14">
        <f t="shared" si="5"/>
        <v>0.17246266028375759</v>
      </c>
      <c r="AC53"/>
      <c r="AD53" s="15">
        <f t="shared" si="0"/>
        <v>1810077.5</v>
      </c>
      <c r="AE53" s="15">
        <f t="shared" si="1"/>
        <v>1472378</v>
      </c>
      <c r="AF53" s="16">
        <f t="shared" si="6"/>
        <v>0.8134336789446861</v>
      </c>
      <c r="AG53" s="17">
        <f t="shared" si="2"/>
        <v>0.60017176813487139</v>
      </c>
      <c r="AH53" s="1"/>
      <c r="AI53" s="108"/>
      <c r="AJ53" s="105"/>
      <c r="AK53"/>
      <c r="AL53"/>
      <c r="AM53"/>
      <c r="AN53"/>
      <c r="AO53"/>
      <c r="AP53" s="1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</row>
    <row r="54" spans="1:165" s="12" customFormat="1" x14ac:dyDescent="0.45">
      <c r="A54" s="29">
        <v>52</v>
      </c>
      <c r="B54" s="30" t="s">
        <v>499</v>
      </c>
      <c r="C54" s="31" t="s">
        <v>61</v>
      </c>
      <c r="D54" s="31" t="s">
        <v>62</v>
      </c>
      <c r="E54" s="31">
        <v>179.0557</v>
      </c>
      <c r="F54" s="31">
        <v>179.0557</v>
      </c>
      <c r="G54" s="31">
        <v>0.67576250000000004</v>
      </c>
      <c r="H54" s="32" t="s">
        <v>327</v>
      </c>
      <c r="I54" s="36">
        <v>158609.29999999999</v>
      </c>
      <c r="J54" s="37">
        <v>331646.90000000002</v>
      </c>
      <c r="K54" s="37">
        <v>353220.8</v>
      </c>
      <c r="L54" s="38">
        <v>435071.2</v>
      </c>
      <c r="M54" s="36">
        <v>247758.9</v>
      </c>
      <c r="N54" s="37">
        <v>397614.8</v>
      </c>
      <c r="O54" s="37">
        <v>428973.1</v>
      </c>
      <c r="P54" s="38">
        <v>524328.80000000005</v>
      </c>
      <c r="Q54" s="36">
        <v>95525.15</v>
      </c>
      <c r="R54" s="37">
        <v>82792.25</v>
      </c>
      <c r="S54" s="37">
        <v>67709.62</v>
      </c>
      <c r="T54" s="37">
        <v>93183.1</v>
      </c>
      <c r="U54" s="38">
        <v>7667.8190000000004</v>
      </c>
      <c r="V54" s="36">
        <v>597161.19999999995</v>
      </c>
      <c r="W54" s="37">
        <v>574869.19999999995</v>
      </c>
      <c r="X54" s="37">
        <v>505700.4</v>
      </c>
      <c r="Y54" s="38">
        <v>602084.4</v>
      </c>
      <c r="Z54" s="19">
        <f t="shared" si="3"/>
        <v>38487.915765341189</v>
      </c>
      <c r="AA54" s="13">
        <f t="shared" si="4"/>
        <v>569953.79999999993</v>
      </c>
      <c r="AB54" s="14">
        <f t="shared" si="5"/>
        <v>6.7528132570291124E-2</v>
      </c>
      <c r="AC54"/>
      <c r="AD54" s="15">
        <f t="shared" si="0"/>
        <v>342433.85</v>
      </c>
      <c r="AE54" s="15">
        <f t="shared" si="1"/>
        <v>413293.94999999995</v>
      </c>
      <c r="AF54" s="16">
        <f t="shared" si="6"/>
        <v>1.2069307692566023</v>
      </c>
      <c r="AG54" s="17">
        <f t="shared" si="2"/>
        <v>0.36486703994710346</v>
      </c>
      <c r="AH54" s="1"/>
      <c r="AI54" s="108">
        <v>1.6518634703538491</v>
      </c>
      <c r="AJ54" s="105" t="s">
        <v>517</v>
      </c>
      <c r="AK54"/>
      <c r="AL54"/>
      <c r="AM54"/>
      <c r="AN54"/>
      <c r="AO54"/>
      <c r="AP54" s="1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</row>
    <row r="55" spans="1:165" s="12" customFormat="1" x14ac:dyDescent="0.45">
      <c r="A55" s="29">
        <v>53</v>
      </c>
      <c r="B55" s="30" t="s">
        <v>439</v>
      </c>
      <c r="C55" s="31" t="s">
        <v>440</v>
      </c>
      <c r="D55" s="31" t="s">
        <v>62</v>
      </c>
      <c r="E55" s="31">
        <v>259.0224</v>
      </c>
      <c r="F55" s="31">
        <v>259.0224</v>
      </c>
      <c r="G55" s="31">
        <v>0.62210880000000002</v>
      </c>
      <c r="H55" s="32" t="s">
        <v>327</v>
      </c>
      <c r="I55" s="36">
        <v>47335.69</v>
      </c>
      <c r="J55" s="37">
        <v>18696.970666666664</v>
      </c>
      <c r="K55" s="37">
        <v>4483.3810000000003</v>
      </c>
      <c r="L55" s="38">
        <v>4271.8410000000003</v>
      </c>
      <c r="M55" s="36">
        <v>76723</v>
      </c>
      <c r="N55" s="37">
        <v>34008.101666666662</v>
      </c>
      <c r="O55" s="37">
        <v>9916.3250000000007</v>
      </c>
      <c r="P55" s="38">
        <v>15384.98</v>
      </c>
      <c r="Q55" s="36">
        <v>1009.43</v>
      </c>
      <c r="R55" s="37">
        <v>445.0249</v>
      </c>
      <c r="S55" s="37">
        <v>568.39739999999995</v>
      </c>
      <c r="T55" s="37">
        <v>944.08180000000004</v>
      </c>
      <c r="U55" s="38">
        <v>0</v>
      </c>
      <c r="V55" s="36">
        <v>17508.73</v>
      </c>
      <c r="W55" s="37">
        <v>18563.55</v>
      </c>
      <c r="X55" s="37">
        <v>16803.900000000001</v>
      </c>
      <c r="Y55" s="38">
        <v>17132.400000000001</v>
      </c>
      <c r="Z55" s="19">
        <f t="shared" si="3"/>
        <v>661.60437220819426</v>
      </c>
      <c r="AA55" s="13">
        <f t="shared" si="4"/>
        <v>17502.145</v>
      </c>
      <c r="AB55" s="14">
        <f t="shared" si="5"/>
        <v>3.7801330763068998E-2</v>
      </c>
      <c r="AC55"/>
      <c r="AD55" s="15">
        <f t="shared" si="0"/>
        <v>11590.175833333331</v>
      </c>
      <c r="AE55" s="15">
        <f t="shared" si="1"/>
        <v>24696.540833333333</v>
      </c>
      <c r="AF55" s="16">
        <f t="shared" si="6"/>
        <v>2.1308167527800665</v>
      </c>
      <c r="AG55" s="17">
        <f t="shared" si="2"/>
        <v>0.43283427790757489</v>
      </c>
      <c r="AH55" s="1"/>
      <c r="AI55" s="108">
        <v>63.217135287524954</v>
      </c>
      <c r="AJ55" s="105" t="s">
        <v>514</v>
      </c>
      <c r="AK55"/>
      <c r="AL55"/>
      <c r="AM55"/>
      <c r="AN55"/>
      <c r="AO55"/>
      <c r="AP55" s="1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</row>
    <row r="56" spans="1:165" s="12" customFormat="1" x14ac:dyDescent="0.45">
      <c r="A56" s="29">
        <v>54</v>
      </c>
      <c r="B56" s="30" t="s">
        <v>498</v>
      </c>
      <c r="C56" s="31" t="s">
        <v>270</v>
      </c>
      <c r="D56" s="31" t="s">
        <v>62</v>
      </c>
      <c r="E56" s="31">
        <v>338.99540000000002</v>
      </c>
      <c r="F56" s="31">
        <v>338.99540000000002</v>
      </c>
      <c r="G56" s="31">
        <v>0.68075289999999999</v>
      </c>
      <c r="H56" s="32" t="s">
        <v>327</v>
      </c>
      <c r="I56" s="36">
        <v>5163.1930000000002</v>
      </c>
      <c r="J56" s="37">
        <v>4111.8540000000003</v>
      </c>
      <c r="K56" s="37">
        <v>5790.0919999999996</v>
      </c>
      <c r="L56" s="38">
        <v>5587.6329999999998</v>
      </c>
      <c r="M56" s="36">
        <v>2418.4119999999998</v>
      </c>
      <c r="N56" s="37">
        <v>4070.395</v>
      </c>
      <c r="O56" s="37">
        <v>4854.5789999999997</v>
      </c>
      <c r="P56" s="38">
        <v>6100.7740000000003</v>
      </c>
      <c r="Q56" s="36">
        <v>0</v>
      </c>
      <c r="R56" s="37">
        <v>0</v>
      </c>
      <c r="S56" s="37">
        <v>0</v>
      </c>
      <c r="T56" s="37">
        <v>0</v>
      </c>
      <c r="U56" s="38">
        <v>0</v>
      </c>
      <c r="V56" s="36">
        <v>10274.27</v>
      </c>
      <c r="W56" s="37">
        <v>9300.3189999999995</v>
      </c>
      <c r="X56" s="37">
        <v>9391.7289999999994</v>
      </c>
      <c r="Y56" s="38">
        <v>8673.68</v>
      </c>
      <c r="Z56" s="19">
        <f t="shared" si="3"/>
        <v>570.41509589530517</v>
      </c>
      <c r="AA56" s="13">
        <f t="shared" si="4"/>
        <v>9409.9994999999999</v>
      </c>
      <c r="AB56" s="14">
        <f t="shared" si="5"/>
        <v>6.061797302914896E-2</v>
      </c>
      <c r="AC56"/>
      <c r="AD56" s="15">
        <f t="shared" si="0"/>
        <v>5375.4130000000005</v>
      </c>
      <c r="AE56" s="15">
        <f t="shared" si="1"/>
        <v>4462.4870000000001</v>
      </c>
      <c r="AF56" s="16">
        <f t="shared" si="6"/>
        <v>0.83016635186914933</v>
      </c>
      <c r="AG56" s="17">
        <f t="shared" si="2"/>
        <v>0.38523706707348354</v>
      </c>
      <c r="AH56" s="1"/>
      <c r="AI56" s="108">
        <v>14.396919373986862</v>
      </c>
      <c r="AJ56" s="105" t="s">
        <v>515</v>
      </c>
      <c r="AK56"/>
      <c r="AL56"/>
      <c r="AM56"/>
      <c r="AN56"/>
      <c r="AO56"/>
      <c r="AP56" s="1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</row>
    <row r="57" spans="1:165" s="12" customFormat="1" x14ac:dyDescent="0.45">
      <c r="A57" s="29">
        <v>55</v>
      </c>
      <c r="B57" s="30" t="s">
        <v>500</v>
      </c>
      <c r="C57" s="31" t="s">
        <v>63</v>
      </c>
      <c r="D57" s="31" t="s">
        <v>62</v>
      </c>
      <c r="E57" s="31">
        <v>168.98840000000001</v>
      </c>
      <c r="F57" s="31">
        <v>168.98840000000001</v>
      </c>
      <c r="G57" s="31">
        <v>1.777504</v>
      </c>
      <c r="H57" s="32" t="s">
        <v>327</v>
      </c>
      <c r="I57" s="36">
        <v>26925000</v>
      </c>
      <c r="J57" s="37">
        <v>21400000</v>
      </c>
      <c r="K57" s="37">
        <v>23900000</v>
      </c>
      <c r="L57" s="38">
        <v>23300000</v>
      </c>
      <c r="M57" s="36">
        <v>24400000</v>
      </c>
      <c r="N57" s="37">
        <v>40000000</v>
      </c>
      <c r="O57" s="37">
        <v>29900000.000000004</v>
      </c>
      <c r="P57" s="38">
        <v>31600000</v>
      </c>
      <c r="Q57" s="36">
        <v>11000000</v>
      </c>
      <c r="R57" s="37">
        <v>13800000</v>
      </c>
      <c r="S57" s="37">
        <v>11300000</v>
      </c>
      <c r="T57" s="37">
        <v>9812577</v>
      </c>
      <c r="U57" s="38">
        <v>164184</v>
      </c>
      <c r="V57" s="36">
        <v>29100000</v>
      </c>
      <c r="W57" s="37">
        <v>26500000</v>
      </c>
      <c r="X57" s="37">
        <v>30300000</v>
      </c>
      <c r="Y57" s="38">
        <v>30600000</v>
      </c>
      <c r="Z57" s="19">
        <f t="shared" si="3"/>
        <v>1616129.6358893986</v>
      </c>
      <c r="AA57" s="13">
        <f t="shared" si="4"/>
        <v>29125000</v>
      </c>
      <c r="AB57" s="14">
        <f t="shared" si="5"/>
        <v>5.5489429558434285E-2</v>
      </c>
      <c r="AC57"/>
      <c r="AD57" s="15">
        <f t="shared" si="0"/>
        <v>23600000</v>
      </c>
      <c r="AE57" s="15">
        <f t="shared" si="1"/>
        <v>30750000</v>
      </c>
      <c r="AF57" s="16">
        <f t="shared" si="6"/>
        <v>1.3029661016949152</v>
      </c>
      <c r="AG57" s="17">
        <f t="shared" si="2"/>
        <v>6.8628397311530309E-2</v>
      </c>
      <c r="AH57" s="1"/>
      <c r="AI57" s="108">
        <v>3.5416246363354997E-2</v>
      </c>
      <c r="AJ57" s="105" t="s">
        <v>518</v>
      </c>
      <c r="AK57"/>
      <c r="AL57"/>
      <c r="AM57"/>
      <c r="AN57"/>
      <c r="AO57"/>
      <c r="AP57" s="1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</row>
    <row r="58" spans="1:165" s="12" customFormat="1" x14ac:dyDescent="0.45">
      <c r="A58" s="29">
        <v>56</v>
      </c>
      <c r="B58" s="30" t="s">
        <v>501</v>
      </c>
      <c r="C58" s="31" t="s">
        <v>64</v>
      </c>
      <c r="D58" s="31" t="s">
        <v>62</v>
      </c>
      <c r="E58" s="31">
        <v>184.98419999999999</v>
      </c>
      <c r="F58" s="31">
        <v>184.98419999999999</v>
      </c>
      <c r="G58" s="31">
        <v>1.7763169999999999</v>
      </c>
      <c r="H58" s="32" t="s">
        <v>327</v>
      </c>
      <c r="I58" s="36">
        <v>60468.455399503735</v>
      </c>
      <c r="J58" s="37">
        <v>34386.33</v>
      </c>
      <c r="K58" s="37">
        <v>39002.99</v>
      </c>
      <c r="L58" s="38">
        <v>37861.599999999999</v>
      </c>
      <c r="M58" s="36">
        <v>42707.56</v>
      </c>
      <c r="N58" s="37">
        <v>68506.009999999995</v>
      </c>
      <c r="O58" s="37">
        <v>45494.04</v>
      </c>
      <c r="P58" s="38">
        <v>40986.86</v>
      </c>
      <c r="Q58" s="36">
        <v>9915.0769999999993</v>
      </c>
      <c r="R58" s="37">
        <v>11680.22</v>
      </c>
      <c r="S58" s="37">
        <v>15060.28</v>
      </c>
      <c r="T58" s="37">
        <v>12995.99</v>
      </c>
      <c r="U58" s="38">
        <v>0</v>
      </c>
      <c r="V58" s="36">
        <v>53619.69</v>
      </c>
      <c r="W58" s="37">
        <v>41473.25</v>
      </c>
      <c r="X58" s="37">
        <v>42983.62</v>
      </c>
      <c r="Y58" s="38">
        <v>41521.15</v>
      </c>
      <c r="Z58" s="19">
        <f t="shared" si="3"/>
        <v>5071.1129837165981</v>
      </c>
      <c r="AA58" s="13">
        <f t="shared" si="4"/>
        <v>44899.427499999998</v>
      </c>
      <c r="AB58" s="14">
        <f t="shared" si="5"/>
        <v>0.1129438228074645</v>
      </c>
      <c r="AC58"/>
      <c r="AD58" s="15">
        <f t="shared" si="0"/>
        <v>38432.294999999998</v>
      </c>
      <c r="AE58" s="15">
        <f t="shared" si="1"/>
        <v>44100.800000000003</v>
      </c>
      <c r="AF58" s="16">
        <f t="shared" si="6"/>
        <v>1.1474932735606864</v>
      </c>
      <c r="AG58" s="17">
        <f t="shared" si="2"/>
        <v>0.48575575065194054</v>
      </c>
      <c r="AH58" s="1"/>
      <c r="AI58" s="108">
        <v>130.09344624833696</v>
      </c>
      <c r="AJ58" s="105" t="s">
        <v>519</v>
      </c>
      <c r="AK58"/>
      <c r="AL58"/>
      <c r="AM58"/>
      <c r="AN58"/>
      <c r="AO58"/>
      <c r="AP58" s="1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</row>
    <row r="59" spans="1:165" s="12" customFormat="1" x14ac:dyDescent="0.45">
      <c r="A59" s="29">
        <v>57</v>
      </c>
      <c r="B59" s="30" t="s">
        <v>494</v>
      </c>
      <c r="C59" s="31" t="s">
        <v>65</v>
      </c>
      <c r="D59" s="31" t="s">
        <v>62</v>
      </c>
      <c r="E59" s="31">
        <v>87.007289999999998</v>
      </c>
      <c r="F59" s="31">
        <v>87.007270000000005</v>
      </c>
      <c r="G59" s="31">
        <v>0.67460419999999999</v>
      </c>
      <c r="H59" s="32" t="s">
        <v>327</v>
      </c>
      <c r="I59" s="36">
        <v>146495.70000000001</v>
      </c>
      <c r="J59" s="37">
        <v>205109.9</v>
      </c>
      <c r="K59" s="37">
        <v>252386</v>
      </c>
      <c r="L59" s="38">
        <v>281916.5</v>
      </c>
      <c r="M59" s="36">
        <v>201566.8</v>
      </c>
      <c r="N59" s="37">
        <v>241375</v>
      </c>
      <c r="O59" s="37">
        <v>383405.8</v>
      </c>
      <c r="P59" s="38">
        <v>340186.4</v>
      </c>
      <c r="Q59" s="36">
        <v>222771</v>
      </c>
      <c r="R59" s="37">
        <v>138962.1</v>
      </c>
      <c r="S59" s="37">
        <v>80558.899999999994</v>
      </c>
      <c r="T59" s="37">
        <v>93077.79</v>
      </c>
      <c r="U59" s="38">
        <v>80320.320000000007</v>
      </c>
      <c r="V59" s="36">
        <v>235406.7</v>
      </c>
      <c r="W59" s="37">
        <v>222266.2</v>
      </c>
      <c r="X59" s="37">
        <v>222286</v>
      </c>
      <c r="Y59" s="38">
        <v>242514.5</v>
      </c>
      <c r="Z59" s="19">
        <f t="shared" si="3"/>
        <v>8712.5361791214382</v>
      </c>
      <c r="AA59" s="13">
        <f t="shared" si="4"/>
        <v>230618.35</v>
      </c>
      <c r="AB59" s="14">
        <f t="shared" si="5"/>
        <v>3.7779023998400121E-2</v>
      </c>
      <c r="AC59"/>
      <c r="AD59" s="15">
        <f t="shared" si="0"/>
        <v>228747.95</v>
      </c>
      <c r="AE59" s="15">
        <f t="shared" si="1"/>
        <v>290780.7</v>
      </c>
      <c r="AF59" s="16">
        <f t="shared" si="6"/>
        <v>1.2711838510465339</v>
      </c>
      <c r="AG59" s="17">
        <f t="shared" si="2"/>
        <v>0.22260075359300072</v>
      </c>
      <c r="AH59" s="1"/>
      <c r="AI59" s="108">
        <v>3.2084850938075107</v>
      </c>
      <c r="AJ59" s="105" t="s">
        <v>513</v>
      </c>
      <c r="AK59"/>
      <c r="AL59"/>
      <c r="AM59"/>
      <c r="AN59"/>
      <c r="AO59"/>
      <c r="AP59" s="1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</row>
    <row r="60" spans="1:165" s="12" customFormat="1" x14ac:dyDescent="0.45">
      <c r="A60" s="29">
        <v>58</v>
      </c>
      <c r="B60" s="30" t="s">
        <v>497</v>
      </c>
      <c r="C60" s="31" t="s">
        <v>66</v>
      </c>
      <c r="D60" s="31" t="s">
        <v>62</v>
      </c>
      <c r="E60" s="31">
        <v>89.022919999999999</v>
      </c>
      <c r="F60" s="31">
        <v>89.022919999999999</v>
      </c>
      <c r="G60" s="31">
        <v>0.80273320000000004</v>
      </c>
      <c r="H60" s="32" t="s">
        <v>327</v>
      </c>
      <c r="I60" s="36">
        <v>3830989</v>
      </c>
      <c r="J60" s="37">
        <v>4846550</v>
      </c>
      <c r="K60" s="37">
        <v>3360987</v>
      </c>
      <c r="L60" s="38">
        <v>3157683</v>
      </c>
      <c r="M60" s="36">
        <v>2953124</v>
      </c>
      <c r="N60" s="37">
        <v>5533578</v>
      </c>
      <c r="O60" s="37">
        <v>4132279</v>
      </c>
      <c r="P60" s="38">
        <v>3971756</v>
      </c>
      <c r="Q60" s="36">
        <v>1488687</v>
      </c>
      <c r="R60" s="37">
        <v>1217246</v>
      </c>
      <c r="S60" s="37">
        <v>1085078</v>
      </c>
      <c r="T60" s="37">
        <v>1367689</v>
      </c>
      <c r="U60" s="38">
        <v>98112.62</v>
      </c>
      <c r="V60" s="36">
        <v>3269970</v>
      </c>
      <c r="W60" s="37">
        <v>4680638</v>
      </c>
      <c r="X60" s="37">
        <v>3973264</v>
      </c>
      <c r="Y60" s="38">
        <v>4427384</v>
      </c>
      <c r="Z60" s="19">
        <f t="shared" si="3"/>
        <v>535896.11649833771</v>
      </c>
      <c r="AA60" s="13">
        <f t="shared" si="4"/>
        <v>4087814</v>
      </c>
      <c r="AB60" s="14">
        <f t="shared" si="5"/>
        <v>0.13109601280741681</v>
      </c>
      <c r="AC60"/>
      <c r="AD60" s="15">
        <f t="shared" si="0"/>
        <v>3595988</v>
      </c>
      <c r="AE60" s="15">
        <f t="shared" si="1"/>
        <v>4052017.5</v>
      </c>
      <c r="AF60" s="16">
        <f t="shared" si="6"/>
        <v>1.1268161907103138</v>
      </c>
      <c r="AG60" s="17">
        <f t="shared" si="2"/>
        <v>0.61136121454299719</v>
      </c>
      <c r="AH60" s="1"/>
      <c r="AI60" s="108">
        <v>1.2879616664042108</v>
      </c>
      <c r="AJ60" s="105" t="s">
        <v>516</v>
      </c>
      <c r="AK60"/>
      <c r="AL60"/>
      <c r="AM60"/>
      <c r="AN60"/>
      <c r="AO60"/>
      <c r="AP60" s="1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</row>
    <row r="61" spans="1:165" s="12" customFormat="1" x14ac:dyDescent="0.45">
      <c r="A61" s="29">
        <v>59</v>
      </c>
      <c r="B61" s="30" t="s">
        <v>506</v>
      </c>
      <c r="C61" s="31" t="s">
        <v>243</v>
      </c>
      <c r="D61" s="31" t="s">
        <v>252</v>
      </c>
      <c r="E61" s="31">
        <v>341.10860000000002</v>
      </c>
      <c r="F61" s="31">
        <v>341.10860000000002</v>
      </c>
      <c r="G61" s="31">
        <v>0.69505720000000004</v>
      </c>
      <c r="H61" s="32" t="s">
        <v>327</v>
      </c>
      <c r="I61" s="36">
        <v>552.33382274414942</v>
      </c>
      <c r="J61" s="37">
        <v>951.9905</v>
      </c>
      <c r="K61" s="37">
        <v>976.93107440257631</v>
      </c>
      <c r="L61" s="38">
        <v>1031.7573636141242</v>
      </c>
      <c r="M61" s="36">
        <v>25139.69</v>
      </c>
      <c r="N61" s="37">
        <v>43330.22</v>
      </c>
      <c r="O61" s="37">
        <v>44465.4</v>
      </c>
      <c r="P61" s="38">
        <v>46960.84</v>
      </c>
      <c r="Q61" s="36">
        <v>4064.8180000000002</v>
      </c>
      <c r="R61" s="37">
        <v>705.62580000000003</v>
      </c>
      <c r="S61" s="37">
        <v>831.27509999999995</v>
      </c>
      <c r="T61" s="37">
        <v>4911.3109999999997</v>
      </c>
      <c r="U61" s="38">
        <v>352.35730000000001</v>
      </c>
      <c r="V61" s="36">
        <v>24932.94</v>
      </c>
      <c r="W61" s="37">
        <v>14108.88</v>
      </c>
      <c r="X61" s="37">
        <v>17638.71</v>
      </c>
      <c r="Y61" s="38">
        <v>18320.8</v>
      </c>
      <c r="Z61" s="19">
        <f t="shared" si="3"/>
        <v>3911.1353709592759</v>
      </c>
      <c r="AA61" s="13">
        <f t="shared" si="4"/>
        <v>18750.3325</v>
      </c>
      <c r="AB61" s="14">
        <f t="shared" si="5"/>
        <v>0.20859018745183722</v>
      </c>
      <c r="AC61"/>
      <c r="AD61" s="15">
        <f t="shared" si="0"/>
        <v>964.46078720128821</v>
      </c>
      <c r="AE61" s="15">
        <f t="shared" si="1"/>
        <v>43897.81</v>
      </c>
      <c r="AF61" s="16">
        <f t="shared" si="6"/>
        <v>45.515391172495939</v>
      </c>
      <c r="AG61" s="17">
        <f t="shared" si="2"/>
        <v>2.3190661023595854E-4</v>
      </c>
      <c r="AH61" s="1"/>
      <c r="AI61" s="108">
        <v>52.898697686413193</v>
      </c>
      <c r="AJ61" s="105" t="s">
        <v>526</v>
      </c>
      <c r="AK61"/>
      <c r="AL61"/>
      <c r="AM61"/>
      <c r="AN61"/>
      <c r="AO61"/>
      <c r="AP61" s="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</row>
    <row r="62" spans="1:165" s="12" customFormat="1" x14ac:dyDescent="0.45">
      <c r="A62" s="29">
        <v>60</v>
      </c>
      <c r="B62" s="30" t="s">
        <v>310</v>
      </c>
      <c r="C62" s="31" t="s">
        <v>253</v>
      </c>
      <c r="D62" s="31" t="s">
        <v>252</v>
      </c>
      <c r="E62" s="31">
        <v>183.08529999999999</v>
      </c>
      <c r="F62" s="31">
        <v>183.0855</v>
      </c>
      <c r="G62" s="31">
        <v>0.92450429999999995</v>
      </c>
      <c r="H62" s="32" t="s">
        <v>326</v>
      </c>
      <c r="I62" s="36">
        <v>676997.4</v>
      </c>
      <c r="J62" s="37">
        <v>1468969</v>
      </c>
      <c r="K62" s="37">
        <v>649968.19999999995</v>
      </c>
      <c r="L62" s="38">
        <v>1067552</v>
      </c>
      <c r="M62" s="36">
        <v>806994.6</v>
      </c>
      <c r="N62" s="37">
        <v>1414068</v>
      </c>
      <c r="O62" s="37">
        <v>1096103</v>
      </c>
      <c r="P62" s="38">
        <v>748916.2</v>
      </c>
      <c r="Q62" s="36">
        <v>18644.46</v>
      </c>
      <c r="R62" s="37">
        <v>9874.902</v>
      </c>
      <c r="S62" s="37">
        <v>12303.12</v>
      </c>
      <c r="T62" s="37">
        <v>2357.9659999999999</v>
      </c>
      <c r="U62" s="38">
        <v>5278.48</v>
      </c>
      <c r="V62" s="36">
        <v>1034895</v>
      </c>
      <c r="W62" s="37">
        <v>1043027</v>
      </c>
      <c r="X62" s="37">
        <v>1006064</v>
      </c>
      <c r="Y62" s="38">
        <v>957781.5</v>
      </c>
      <c r="Z62" s="19">
        <f t="shared" si="3"/>
        <v>33361.754218668946</v>
      </c>
      <c r="AA62" s="13">
        <f t="shared" si="4"/>
        <v>1010441.875</v>
      </c>
      <c r="AB62" s="14">
        <f t="shared" si="5"/>
        <v>3.3016994885202031E-2</v>
      </c>
      <c r="AC62"/>
      <c r="AD62" s="15">
        <f t="shared" si="0"/>
        <v>872274.7</v>
      </c>
      <c r="AE62" s="15">
        <f t="shared" si="1"/>
        <v>951548.8</v>
      </c>
      <c r="AF62" s="16">
        <f t="shared" si="6"/>
        <v>1.0908820352120727</v>
      </c>
      <c r="AG62" s="17">
        <f t="shared" si="2"/>
        <v>0.84372653197271685</v>
      </c>
      <c r="AH62" s="1"/>
      <c r="AI62" s="108"/>
      <c r="AJ62" s="105"/>
      <c r="AK62"/>
      <c r="AL62"/>
      <c r="AM62"/>
      <c r="AN62"/>
      <c r="AO62"/>
      <c r="AP62" s="1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</row>
    <row r="63" spans="1:165" s="12" customFormat="1" x14ac:dyDescent="0.45">
      <c r="A63" s="29">
        <v>61</v>
      </c>
      <c r="B63" s="30" t="s">
        <v>223</v>
      </c>
      <c r="C63" s="31" t="s">
        <v>224</v>
      </c>
      <c r="D63" s="31" t="s">
        <v>252</v>
      </c>
      <c r="E63" s="31">
        <v>151.0616</v>
      </c>
      <c r="F63" s="31">
        <v>151.0616</v>
      </c>
      <c r="G63" s="31">
        <v>0.89817389999999997</v>
      </c>
      <c r="H63" s="32" t="s">
        <v>326</v>
      </c>
      <c r="I63" s="36">
        <v>341966.2</v>
      </c>
      <c r="J63" s="37">
        <v>974286</v>
      </c>
      <c r="K63" s="37">
        <v>212852.5</v>
      </c>
      <c r="L63" s="38">
        <v>361286.8</v>
      </c>
      <c r="M63" s="36">
        <v>297527.90000000002</v>
      </c>
      <c r="N63" s="37">
        <v>660761.9</v>
      </c>
      <c r="O63" s="37">
        <v>376867.8</v>
      </c>
      <c r="P63" s="38">
        <v>291629.5</v>
      </c>
      <c r="Q63" s="36">
        <v>6085.4549999999999</v>
      </c>
      <c r="R63" s="37">
        <v>10517.88</v>
      </c>
      <c r="S63" s="37">
        <v>11401.69</v>
      </c>
      <c r="T63" s="37">
        <v>3908.6039999999998</v>
      </c>
      <c r="U63" s="38">
        <v>3663.0030000000002</v>
      </c>
      <c r="V63" s="36">
        <v>492714</v>
      </c>
      <c r="W63" s="37">
        <v>435069.4</v>
      </c>
      <c r="X63" s="37">
        <v>509588.5</v>
      </c>
      <c r="Y63" s="38">
        <v>407546.1</v>
      </c>
      <c r="Z63" s="19">
        <f t="shared" si="3"/>
        <v>41521.454962525102</v>
      </c>
      <c r="AA63" s="13">
        <f t="shared" si="4"/>
        <v>461229.5</v>
      </c>
      <c r="AB63" s="14">
        <f t="shared" si="5"/>
        <v>9.0023415593593004E-2</v>
      </c>
      <c r="AC63"/>
      <c r="AD63" s="15">
        <f t="shared" si="0"/>
        <v>351626.5</v>
      </c>
      <c r="AE63" s="15">
        <f t="shared" si="1"/>
        <v>337197.85</v>
      </c>
      <c r="AF63" s="16">
        <f t="shared" si="6"/>
        <v>0.95896597668264472</v>
      </c>
      <c r="AG63" s="17">
        <f t="shared" si="2"/>
        <v>0.74224813188966177</v>
      </c>
      <c r="AH63" s="1"/>
      <c r="AI63" s="108"/>
      <c r="AJ63" s="105"/>
      <c r="AK63"/>
      <c r="AL63"/>
      <c r="AM63"/>
      <c r="AN63"/>
      <c r="AO63"/>
      <c r="AP63" s="1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</row>
    <row r="64" spans="1:165" s="12" customFormat="1" ht="15.45" thickBot="1" x14ac:dyDescent="0.5">
      <c r="A64" s="39">
        <v>62</v>
      </c>
      <c r="B64" s="40" t="s">
        <v>166</v>
      </c>
      <c r="C64" s="41" t="s">
        <v>225</v>
      </c>
      <c r="D64" s="41" t="s">
        <v>252</v>
      </c>
      <c r="E64" s="41">
        <v>165.07599999999999</v>
      </c>
      <c r="F64" s="41">
        <v>165.07599999999999</v>
      </c>
      <c r="G64" s="41">
        <v>1.84287</v>
      </c>
      <c r="H64" s="42" t="s">
        <v>326</v>
      </c>
      <c r="I64" s="43">
        <v>150237.5</v>
      </c>
      <c r="J64" s="44">
        <v>136535.4</v>
      </c>
      <c r="K64" s="44">
        <v>150054.39999999999</v>
      </c>
      <c r="L64" s="45">
        <v>141121.29999999999</v>
      </c>
      <c r="M64" s="43">
        <v>118972.3</v>
      </c>
      <c r="N64" s="44">
        <v>172476.4</v>
      </c>
      <c r="O64" s="44">
        <v>163739.29999999999</v>
      </c>
      <c r="P64" s="45">
        <v>171072.2</v>
      </c>
      <c r="Q64" s="43">
        <v>19337.72</v>
      </c>
      <c r="R64" s="44">
        <v>8544.4089999999997</v>
      </c>
      <c r="S64" s="44">
        <v>9279.9459999999999</v>
      </c>
      <c r="T64" s="44">
        <v>12468.19</v>
      </c>
      <c r="U64" s="45">
        <v>2225.3519999999999</v>
      </c>
      <c r="V64" s="43">
        <v>113368</v>
      </c>
      <c r="W64" s="44">
        <v>72569.649999999994</v>
      </c>
      <c r="X64" s="44">
        <v>90675.29</v>
      </c>
      <c r="Y64" s="45">
        <v>108047.5</v>
      </c>
      <c r="Z64" s="19">
        <f t="shared" si="3"/>
        <v>16000.113067633292</v>
      </c>
      <c r="AA64" s="13">
        <f t="shared" si="4"/>
        <v>96165.11</v>
      </c>
      <c r="AB64" s="14">
        <f t="shared" si="5"/>
        <v>0.16638168528724495</v>
      </c>
      <c r="AC64"/>
      <c r="AD64" s="15">
        <f t="shared" si="0"/>
        <v>145587.84999999998</v>
      </c>
      <c r="AE64" s="15">
        <f t="shared" si="1"/>
        <v>167405.75</v>
      </c>
      <c r="AF64" s="16">
        <f t="shared" si="6"/>
        <v>1.1498607198334203</v>
      </c>
      <c r="AG64" s="17">
        <f t="shared" si="2"/>
        <v>0.39292413771349344</v>
      </c>
      <c r="AH64" s="1"/>
      <c r="AI64" s="108"/>
      <c r="AJ64" s="105"/>
      <c r="AK64"/>
      <c r="AL64"/>
      <c r="AM64"/>
      <c r="AN64"/>
      <c r="AO64"/>
      <c r="AP64" s="1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</row>
    <row r="65" spans="1:165" s="12" customFormat="1" x14ac:dyDescent="0.45">
      <c r="A65" s="46">
        <v>63</v>
      </c>
      <c r="B65" s="47" t="s">
        <v>68</v>
      </c>
      <c r="C65" s="48" t="s">
        <v>69</v>
      </c>
      <c r="D65" s="48" t="s">
        <v>67</v>
      </c>
      <c r="E65" s="48">
        <v>191.01990000000001</v>
      </c>
      <c r="F65" s="48">
        <v>191.02</v>
      </c>
      <c r="G65" s="48">
        <v>0.63159160000000003</v>
      </c>
      <c r="H65" s="49" t="s">
        <v>327</v>
      </c>
      <c r="I65" s="33">
        <v>96196.160000000003</v>
      </c>
      <c r="J65" s="34">
        <v>227565.5</v>
      </c>
      <c r="K65" s="34">
        <v>68922.05</v>
      </c>
      <c r="L65" s="35">
        <v>86186.33</v>
      </c>
      <c r="M65" s="33">
        <v>64436.13</v>
      </c>
      <c r="N65" s="34">
        <v>150690.4</v>
      </c>
      <c r="O65" s="34">
        <v>82924.59</v>
      </c>
      <c r="P65" s="35">
        <v>74472.05</v>
      </c>
      <c r="Q65" s="33">
        <v>3189.8679999999999</v>
      </c>
      <c r="R65" s="34">
        <v>4416.1639999999998</v>
      </c>
      <c r="S65" s="34">
        <v>1508.7139999999999</v>
      </c>
      <c r="T65" s="34">
        <v>1530.076</v>
      </c>
      <c r="U65" s="35">
        <v>4594.5069999999996</v>
      </c>
      <c r="V65" s="33">
        <v>14736.88</v>
      </c>
      <c r="W65" s="34">
        <v>25150.84</v>
      </c>
      <c r="X65" s="34">
        <v>31520.6</v>
      </c>
      <c r="Y65" s="35">
        <v>27219.279999999999</v>
      </c>
      <c r="Z65" s="19">
        <f t="shared" si="3"/>
        <v>6171.0400760001503</v>
      </c>
      <c r="AA65" s="13">
        <f t="shared" si="4"/>
        <v>24656.9</v>
      </c>
      <c r="AB65" s="14">
        <f t="shared" si="5"/>
        <v>0.25027639630286652</v>
      </c>
      <c r="AC65"/>
      <c r="AD65" s="15">
        <f t="shared" si="0"/>
        <v>91191.244999999995</v>
      </c>
      <c r="AE65" s="15">
        <f t="shared" si="1"/>
        <v>78698.320000000007</v>
      </c>
      <c r="AF65" s="16">
        <f t="shared" si="6"/>
        <v>0.86300302183614241</v>
      </c>
      <c r="AG65" s="17">
        <f t="shared" si="2"/>
        <v>0.54363726252264222</v>
      </c>
      <c r="AH65" s="1"/>
      <c r="AI65" s="108"/>
      <c r="AJ65" s="105"/>
      <c r="AK65"/>
      <c r="AL65"/>
      <c r="AM65"/>
      <c r="AN65"/>
      <c r="AO65"/>
      <c r="AP65" s="1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</row>
    <row r="66" spans="1:165" s="12" customFormat="1" x14ac:dyDescent="0.45">
      <c r="A66" s="29">
        <v>64</v>
      </c>
      <c r="B66" s="30" t="s">
        <v>502</v>
      </c>
      <c r="C66" s="31" t="s">
        <v>70</v>
      </c>
      <c r="D66" s="31" t="s">
        <v>67</v>
      </c>
      <c r="E66" s="31">
        <v>145.01519999999999</v>
      </c>
      <c r="F66" s="31">
        <v>145.01509999999999</v>
      </c>
      <c r="G66" s="31">
        <v>0.66134789999999999</v>
      </c>
      <c r="H66" s="32" t="s">
        <v>327</v>
      </c>
      <c r="I66" s="36">
        <v>45171.74</v>
      </c>
      <c r="J66" s="37">
        <v>45735.61</v>
      </c>
      <c r="K66" s="37">
        <v>41021.25</v>
      </c>
      <c r="L66" s="38">
        <v>62492.04</v>
      </c>
      <c r="M66" s="36">
        <v>54908.95</v>
      </c>
      <c r="N66" s="37">
        <v>65669.84</v>
      </c>
      <c r="O66" s="37">
        <v>51708.61</v>
      </c>
      <c r="P66" s="38">
        <v>70895.55</v>
      </c>
      <c r="Q66" s="36">
        <v>12084.77</v>
      </c>
      <c r="R66" s="37">
        <v>5649.2389999999996</v>
      </c>
      <c r="S66" s="37">
        <v>3656.2739999999999</v>
      </c>
      <c r="T66" s="37">
        <v>3305.9940000000001</v>
      </c>
      <c r="U66" s="38">
        <v>577.82219999999995</v>
      </c>
      <c r="V66" s="36">
        <v>29328.02</v>
      </c>
      <c r="W66" s="37">
        <v>32794.29</v>
      </c>
      <c r="X66" s="37">
        <v>27527.31</v>
      </c>
      <c r="Y66" s="38">
        <v>35532.22</v>
      </c>
      <c r="Z66" s="19">
        <f t="shared" si="3"/>
        <v>3092.992129096031</v>
      </c>
      <c r="AA66" s="13">
        <f t="shared" si="4"/>
        <v>31295.46</v>
      </c>
      <c r="AB66" s="14">
        <f t="shared" si="5"/>
        <v>9.8831975279993683E-2</v>
      </c>
      <c r="AC66"/>
      <c r="AD66" s="15">
        <f t="shared" si="0"/>
        <v>45453.675000000003</v>
      </c>
      <c r="AE66" s="15">
        <f t="shared" si="1"/>
        <v>60289.394999999997</v>
      </c>
      <c r="AF66" s="16">
        <f t="shared" si="6"/>
        <v>1.3263920904085311</v>
      </c>
      <c r="AG66" s="17">
        <f t="shared" si="2"/>
        <v>0.11163592440228902</v>
      </c>
      <c r="AH66" s="1"/>
      <c r="AI66" s="108">
        <v>3.7453773769424203</v>
      </c>
      <c r="AJ66" s="105" t="s">
        <v>536</v>
      </c>
      <c r="AK66"/>
      <c r="AL66"/>
      <c r="AM66"/>
      <c r="AN66"/>
      <c r="AO66"/>
      <c r="AP66" s="1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</row>
    <row r="67" spans="1:165" s="12" customFormat="1" x14ac:dyDescent="0.45">
      <c r="A67" s="29">
        <v>65</v>
      </c>
      <c r="B67" s="30" t="s">
        <v>71</v>
      </c>
      <c r="C67" s="31" t="s">
        <v>72</v>
      </c>
      <c r="D67" s="31" t="s">
        <v>67</v>
      </c>
      <c r="E67" s="31">
        <v>146.0429</v>
      </c>
      <c r="F67" s="31">
        <v>146.04329999999999</v>
      </c>
      <c r="G67" s="31">
        <v>0.90105000000000002</v>
      </c>
      <c r="H67" s="32" t="s">
        <v>326</v>
      </c>
      <c r="I67" s="36">
        <v>58281.42</v>
      </c>
      <c r="J67" s="37">
        <v>73239.149999999994</v>
      </c>
      <c r="K67" s="37">
        <v>122214.3</v>
      </c>
      <c r="L67" s="38">
        <v>158945.20000000001</v>
      </c>
      <c r="M67" s="36">
        <v>61137.72</v>
      </c>
      <c r="N67" s="37">
        <v>104486.3</v>
      </c>
      <c r="O67" s="37">
        <v>111401.1</v>
      </c>
      <c r="P67" s="38">
        <v>111145.2</v>
      </c>
      <c r="Q67" s="36">
        <v>10377.18</v>
      </c>
      <c r="R67" s="37">
        <v>1920.3430000000001</v>
      </c>
      <c r="S67" s="37">
        <v>2403.3629999999998</v>
      </c>
      <c r="T67" s="37">
        <v>2645.335</v>
      </c>
      <c r="U67" s="38">
        <v>0</v>
      </c>
      <c r="V67" s="36">
        <v>136118.20000000001</v>
      </c>
      <c r="W67" s="37">
        <v>106504.5</v>
      </c>
      <c r="X67" s="37">
        <v>197610.8</v>
      </c>
      <c r="Y67" s="38">
        <v>223197.7</v>
      </c>
      <c r="Z67" s="19">
        <f t="shared" si="3"/>
        <v>46645.940793546048</v>
      </c>
      <c r="AA67" s="13">
        <f t="shared" si="4"/>
        <v>165857.79999999999</v>
      </c>
      <c r="AB67" s="14">
        <f t="shared" si="5"/>
        <v>0.28124056145412546</v>
      </c>
      <c r="AC67"/>
      <c r="AD67" s="15">
        <f t="shared" ref="AD67:AD131" si="7">MEDIAN(I67:L67)</f>
        <v>97726.725000000006</v>
      </c>
      <c r="AE67" s="15">
        <f t="shared" ref="AE67:AE131" si="8">MEDIAN(M67:P67)</f>
        <v>107815.75</v>
      </c>
      <c r="AF67" s="16">
        <f t="shared" si="6"/>
        <v>1.1032371134917291</v>
      </c>
      <c r="AG67" s="17">
        <f t="shared" ref="AG67:AG131" si="9">_xlfn.T.TEST(I67:L67,M67:P67,2,2)</f>
        <v>0.82176296217370581</v>
      </c>
      <c r="AH67" s="1"/>
      <c r="AI67" s="108"/>
      <c r="AJ67" s="105"/>
      <c r="AK67"/>
      <c r="AL67"/>
      <c r="AM67"/>
      <c r="AN67"/>
      <c r="AO67"/>
      <c r="AP67" s="1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</row>
    <row r="68" spans="1:165" s="12" customFormat="1" x14ac:dyDescent="0.45">
      <c r="A68" s="29">
        <v>66</v>
      </c>
      <c r="B68" s="30" t="s">
        <v>73</v>
      </c>
      <c r="C68" s="31" t="s">
        <v>74</v>
      </c>
      <c r="D68" s="31" t="s">
        <v>67</v>
      </c>
      <c r="E68" s="31">
        <v>117.018</v>
      </c>
      <c r="F68" s="31">
        <v>117.018</v>
      </c>
      <c r="G68" s="31">
        <v>0.79860419999999999</v>
      </c>
      <c r="H68" s="32" t="s">
        <v>327</v>
      </c>
      <c r="I68" s="36">
        <v>269593.2</v>
      </c>
      <c r="J68" s="37">
        <v>276149.7</v>
      </c>
      <c r="K68" s="37">
        <v>272432.09999999998</v>
      </c>
      <c r="L68" s="38">
        <v>271764.40000000002</v>
      </c>
      <c r="M68" s="36">
        <v>191075.9</v>
      </c>
      <c r="N68" s="37">
        <v>422486.5</v>
      </c>
      <c r="O68" s="37">
        <v>374890.9</v>
      </c>
      <c r="P68" s="38">
        <v>336843.5</v>
      </c>
      <c r="Q68" s="36">
        <v>101150.6</v>
      </c>
      <c r="R68" s="37">
        <v>76784.91</v>
      </c>
      <c r="S68" s="37">
        <v>89052.88</v>
      </c>
      <c r="T68" s="37">
        <v>98945.31</v>
      </c>
      <c r="U68" s="38">
        <v>6111.9589999999998</v>
      </c>
      <c r="V68" s="36">
        <v>293008.3</v>
      </c>
      <c r="W68" s="37">
        <v>403824.9</v>
      </c>
      <c r="X68" s="37">
        <v>416451.2</v>
      </c>
      <c r="Y68" s="38">
        <v>415919.3</v>
      </c>
      <c r="Z68" s="19">
        <f t="shared" ref="Z68:Z132" si="10">_xlfn.STDEV.P(V68:Y68)</f>
        <v>51799.833009884293</v>
      </c>
      <c r="AA68" s="13">
        <f t="shared" ref="AA68:AA132" si="11">AVERAGE(V68:Y68)</f>
        <v>382300.92499999999</v>
      </c>
      <c r="AB68" s="14">
        <f t="shared" ref="AB68:AB132" si="12">Z68/AA68</f>
        <v>0.13549491937505589</v>
      </c>
      <c r="AC68"/>
      <c r="AD68" s="15">
        <f t="shared" si="7"/>
        <v>272098.25</v>
      </c>
      <c r="AE68" s="15">
        <f t="shared" si="8"/>
        <v>355867.2</v>
      </c>
      <c r="AF68" s="16">
        <f t="shared" ref="AF68:AF132" si="13">AE68/AD68</f>
        <v>1.3078628767366201</v>
      </c>
      <c r="AG68" s="17">
        <f t="shared" si="9"/>
        <v>0.28334510770904175</v>
      </c>
      <c r="AH68" s="1"/>
      <c r="AI68" s="108"/>
      <c r="AJ68" s="105"/>
      <c r="AK68"/>
      <c r="AL68"/>
      <c r="AM68"/>
      <c r="AN68"/>
      <c r="AO68"/>
      <c r="AP68" s="1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</row>
    <row r="69" spans="1:165" s="12" customFormat="1" x14ac:dyDescent="0.45">
      <c r="A69" s="29">
        <v>67</v>
      </c>
      <c r="B69" s="30" t="s">
        <v>180</v>
      </c>
      <c r="C69" s="31" t="s">
        <v>181</v>
      </c>
      <c r="D69" s="31" t="s">
        <v>67</v>
      </c>
      <c r="E69" s="31">
        <v>115.0031</v>
      </c>
      <c r="F69" s="31">
        <v>115.00320000000001</v>
      </c>
      <c r="G69" s="31">
        <v>0.80428739999999999</v>
      </c>
      <c r="H69" s="32" t="s">
        <v>327</v>
      </c>
      <c r="I69" s="36">
        <v>24370.6</v>
      </c>
      <c r="J69" s="37">
        <v>34088.01</v>
      </c>
      <c r="K69" s="37">
        <v>33964.6</v>
      </c>
      <c r="L69" s="38">
        <v>20948.41</v>
      </c>
      <c r="M69" s="36">
        <v>20943.47</v>
      </c>
      <c r="N69" s="37">
        <v>44321.01</v>
      </c>
      <c r="O69" s="37">
        <v>38034.54</v>
      </c>
      <c r="P69" s="38">
        <v>30460.94</v>
      </c>
      <c r="Q69" s="36">
        <v>10809.56</v>
      </c>
      <c r="R69" s="37">
        <v>8844.5319999999992</v>
      </c>
      <c r="S69" s="37">
        <v>10560.84</v>
      </c>
      <c r="T69" s="37">
        <v>10495.65</v>
      </c>
      <c r="U69" s="38">
        <v>2745.5160000000001</v>
      </c>
      <c r="V69" s="36">
        <v>37887.68</v>
      </c>
      <c r="W69" s="37">
        <v>45687.02</v>
      </c>
      <c r="X69" s="37">
        <v>47621.53</v>
      </c>
      <c r="Y69" s="38">
        <v>48581.61</v>
      </c>
      <c r="Z69" s="19">
        <f t="shared" si="10"/>
        <v>4205.5054163976529</v>
      </c>
      <c r="AA69" s="13">
        <f t="shared" si="11"/>
        <v>44944.459999999992</v>
      </c>
      <c r="AB69" s="14">
        <f t="shared" si="12"/>
        <v>9.357116352933495E-2</v>
      </c>
      <c r="AC69"/>
      <c r="AD69" s="15">
        <f t="shared" si="7"/>
        <v>29167.599999999999</v>
      </c>
      <c r="AE69" s="15">
        <f t="shared" si="8"/>
        <v>34247.74</v>
      </c>
      <c r="AF69" s="16">
        <f t="shared" si="13"/>
        <v>1.1741706551104649</v>
      </c>
      <c r="AG69" s="17">
        <f t="shared" si="9"/>
        <v>0.43199602296276729</v>
      </c>
      <c r="AH69" s="1"/>
      <c r="AI69" s="108"/>
      <c r="AJ69" s="105"/>
      <c r="AK69"/>
      <c r="AL69"/>
      <c r="AM69"/>
      <c r="AN69"/>
      <c r="AO69"/>
      <c r="AP69" s="1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</row>
    <row r="70" spans="1:165" s="12" customFormat="1" x14ac:dyDescent="0.45">
      <c r="A70" s="29">
        <v>68</v>
      </c>
      <c r="B70" s="30" t="s">
        <v>75</v>
      </c>
      <c r="C70" s="31" t="s">
        <v>395</v>
      </c>
      <c r="D70" s="31" t="s">
        <v>67</v>
      </c>
      <c r="E70" s="31">
        <v>133.01390000000001</v>
      </c>
      <c r="F70" s="31">
        <v>133.01390000000001</v>
      </c>
      <c r="G70" s="31">
        <v>0.6301042</v>
      </c>
      <c r="H70" s="32" t="s">
        <v>327</v>
      </c>
      <c r="I70" s="36">
        <v>137484</v>
      </c>
      <c r="J70" s="37">
        <v>250827.4</v>
      </c>
      <c r="K70" s="37">
        <v>213060.5</v>
      </c>
      <c r="L70" s="38">
        <v>248606.8</v>
      </c>
      <c r="M70" s="36">
        <v>86561.9</v>
      </c>
      <c r="N70" s="37">
        <v>253949.8</v>
      </c>
      <c r="O70" s="37">
        <v>319191.2</v>
      </c>
      <c r="P70" s="38">
        <v>221621.3</v>
      </c>
      <c r="Q70" s="36">
        <v>6361.2290000000003</v>
      </c>
      <c r="R70" s="37">
        <v>3488.3989999999999</v>
      </c>
      <c r="S70" s="37">
        <v>3353.14</v>
      </c>
      <c r="T70" s="37">
        <v>3366.143</v>
      </c>
      <c r="U70" s="38">
        <v>1177.2449999999999</v>
      </c>
      <c r="V70" s="36">
        <v>37549.24</v>
      </c>
      <c r="W70" s="37">
        <v>45501.120000000003</v>
      </c>
      <c r="X70" s="37">
        <v>58924.41</v>
      </c>
      <c r="Y70" s="38">
        <v>46115.25</v>
      </c>
      <c r="Z70" s="19">
        <f t="shared" si="10"/>
        <v>7657.2811157501728</v>
      </c>
      <c r="AA70" s="13">
        <f t="shared" si="11"/>
        <v>47022.505000000005</v>
      </c>
      <c r="AB70" s="14">
        <f t="shared" si="12"/>
        <v>0.16284290077166608</v>
      </c>
      <c r="AC70"/>
      <c r="AD70" s="15">
        <f t="shared" si="7"/>
        <v>230833.65</v>
      </c>
      <c r="AE70" s="15">
        <f t="shared" si="8"/>
        <v>237785.55</v>
      </c>
      <c r="AF70" s="16">
        <f t="shared" si="13"/>
        <v>1.0301164929809843</v>
      </c>
      <c r="AG70" s="17">
        <f t="shared" si="9"/>
        <v>0.89267706367922472</v>
      </c>
      <c r="AH70" s="1"/>
      <c r="AI70" s="108"/>
      <c r="AJ70" s="105"/>
      <c r="AK70"/>
      <c r="AL70"/>
      <c r="AM70"/>
      <c r="AN70"/>
      <c r="AO70"/>
      <c r="AP70" s="1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</row>
    <row r="71" spans="1:165" s="12" customFormat="1" ht="15.45" thickBot="1" x14ac:dyDescent="0.5">
      <c r="A71" s="39">
        <v>69</v>
      </c>
      <c r="B71" s="40" t="s">
        <v>76</v>
      </c>
      <c r="C71" s="41" t="s">
        <v>77</v>
      </c>
      <c r="D71" s="41" t="s">
        <v>67</v>
      </c>
      <c r="E71" s="41">
        <v>131.00049999999999</v>
      </c>
      <c r="F71" s="41">
        <v>131.00049999999999</v>
      </c>
      <c r="G71" s="41">
        <v>0.65495840000000005</v>
      </c>
      <c r="H71" s="42" t="s">
        <v>327</v>
      </c>
      <c r="I71" s="43">
        <v>243585.9</v>
      </c>
      <c r="J71" s="44">
        <v>298978.7</v>
      </c>
      <c r="K71" s="44">
        <v>304419.40000000002</v>
      </c>
      <c r="L71" s="45">
        <v>380371.6</v>
      </c>
      <c r="M71" s="43">
        <v>359389</v>
      </c>
      <c r="N71" s="44">
        <v>428086.6</v>
      </c>
      <c r="O71" s="44">
        <v>412883.6</v>
      </c>
      <c r="P71" s="45">
        <v>393423.2</v>
      </c>
      <c r="Q71" s="43">
        <v>8923.9210000000003</v>
      </c>
      <c r="R71" s="44">
        <v>8635.3829999999998</v>
      </c>
      <c r="S71" s="44">
        <v>11209.5</v>
      </c>
      <c r="T71" s="44">
        <v>12635.94</v>
      </c>
      <c r="U71" s="45">
        <v>3611.509</v>
      </c>
      <c r="V71" s="43">
        <v>124888</v>
      </c>
      <c r="W71" s="44">
        <v>124899.5</v>
      </c>
      <c r="X71" s="44">
        <v>147742.29999999999</v>
      </c>
      <c r="Y71" s="45">
        <v>173827.6</v>
      </c>
      <c r="Z71" s="19">
        <f t="shared" si="10"/>
        <v>20176.717656806726</v>
      </c>
      <c r="AA71" s="13">
        <f t="shared" si="11"/>
        <v>142839.35</v>
      </c>
      <c r="AB71" s="14">
        <f t="shared" si="12"/>
        <v>0.14125461686017701</v>
      </c>
      <c r="AC71"/>
      <c r="AD71" s="15">
        <f t="shared" si="7"/>
        <v>301699.05000000005</v>
      </c>
      <c r="AE71" s="15">
        <f t="shared" si="8"/>
        <v>403153.4</v>
      </c>
      <c r="AF71" s="16">
        <f t="shared" si="13"/>
        <v>1.336276663781341</v>
      </c>
      <c r="AG71" s="17">
        <f t="shared" si="9"/>
        <v>2.7937871382282674E-2</v>
      </c>
      <c r="AH71" s="1"/>
      <c r="AI71" s="108"/>
      <c r="AJ71" s="105"/>
      <c r="AK71"/>
      <c r="AL71"/>
      <c r="AM71"/>
      <c r="AN71"/>
      <c r="AO71"/>
      <c r="AP71" s="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</row>
    <row r="72" spans="1:165" s="12" customFormat="1" x14ac:dyDescent="0.45">
      <c r="A72" s="46">
        <v>70</v>
      </c>
      <c r="B72" s="47" t="s">
        <v>546</v>
      </c>
      <c r="C72" s="48" t="s">
        <v>183</v>
      </c>
      <c r="D72" s="48" t="s">
        <v>78</v>
      </c>
      <c r="E72" s="48">
        <v>259.02659999999997</v>
      </c>
      <c r="F72" s="48">
        <v>259.0274</v>
      </c>
      <c r="G72" s="48">
        <v>0.66425719999999999</v>
      </c>
      <c r="H72" s="49" t="s">
        <v>326</v>
      </c>
      <c r="I72" s="33">
        <v>4170.8559999999998</v>
      </c>
      <c r="J72" s="34">
        <v>11064.46</v>
      </c>
      <c r="K72" s="34">
        <v>16342.62</v>
      </c>
      <c r="L72" s="35">
        <v>9924.2469999999994</v>
      </c>
      <c r="M72" s="33">
        <v>2837.248</v>
      </c>
      <c r="N72" s="34">
        <v>15156.62</v>
      </c>
      <c r="O72" s="34">
        <v>7028.3419999999996</v>
      </c>
      <c r="P72" s="35">
        <v>16815.830000000002</v>
      </c>
      <c r="Q72" s="33">
        <v>1626.414</v>
      </c>
      <c r="R72" s="34">
        <v>583.83150000000001</v>
      </c>
      <c r="S72" s="34">
        <v>756.96699999999998</v>
      </c>
      <c r="T72" s="34">
        <v>0</v>
      </c>
      <c r="U72" s="35">
        <v>0</v>
      </c>
      <c r="V72" s="33">
        <v>31207</v>
      </c>
      <c r="W72" s="34">
        <v>38284.300000000003</v>
      </c>
      <c r="X72" s="34">
        <v>28968.76</v>
      </c>
      <c r="Y72" s="35">
        <v>30572.86</v>
      </c>
      <c r="Z72" s="19">
        <f t="shared" si="10"/>
        <v>3573.5028010202982</v>
      </c>
      <c r="AA72" s="13">
        <f t="shared" si="11"/>
        <v>32258.23</v>
      </c>
      <c r="AB72" s="14">
        <f t="shared" si="12"/>
        <v>0.11077801854039414</v>
      </c>
      <c r="AC72"/>
      <c r="AD72" s="15">
        <f t="shared" si="7"/>
        <v>10494.353499999999</v>
      </c>
      <c r="AE72" s="15">
        <f t="shared" si="8"/>
        <v>11092.481</v>
      </c>
      <c r="AF72" s="16">
        <f t="shared" si="13"/>
        <v>1.0569951736426642</v>
      </c>
      <c r="AG72" s="17">
        <f t="shared" si="9"/>
        <v>0.98453089033091046</v>
      </c>
      <c r="AH72" s="1"/>
      <c r="AI72" s="108">
        <v>2.6809609830242742</v>
      </c>
      <c r="AJ72" s="105" t="s">
        <v>520</v>
      </c>
      <c r="AK72"/>
      <c r="AL72"/>
      <c r="AM72"/>
      <c r="AN72"/>
      <c r="AO72"/>
      <c r="AP72" s="1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</row>
    <row r="73" spans="1:165" s="12" customFormat="1" x14ac:dyDescent="0.45">
      <c r="A73" s="29">
        <v>71</v>
      </c>
      <c r="B73" s="30" t="s">
        <v>504</v>
      </c>
      <c r="C73" s="31" t="s">
        <v>79</v>
      </c>
      <c r="D73" s="31" t="s">
        <v>78</v>
      </c>
      <c r="E73" s="31">
        <v>289.0333</v>
      </c>
      <c r="F73" s="31">
        <v>289.03339999999997</v>
      </c>
      <c r="G73" s="31">
        <v>0.62434210000000001</v>
      </c>
      <c r="H73" s="32" t="s">
        <v>327</v>
      </c>
      <c r="I73" s="36">
        <v>139825.5</v>
      </c>
      <c r="J73" s="37">
        <v>69843.96666666666</v>
      </c>
      <c r="K73" s="37">
        <v>33487.74</v>
      </c>
      <c r="L73" s="38">
        <v>36218.660000000003</v>
      </c>
      <c r="M73" s="36">
        <v>104528.00000000001</v>
      </c>
      <c r="N73" s="37">
        <v>108503.12999999999</v>
      </c>
      <c r="O73" s="37">
        <v>43166.59</v>
      </c>
      <c r="P73" s="38">
        <v>36443.230000000003</v>
      </c>
      <c r="Q73" s="36">
        <v>0</v>
      </c>
      <c r="R73" s="37">
        <v>434.87169999999998</v>
      </c>
      <c r="S73" s="37">
        <v>0</v>
      </c>
      <c r="T73" s="37">
        <v>0</v>
      </c>
      <c r="U73" s="38">
        <v>0</v>
      </c>
      <c r="V73" s="36">
        <v>4075.5419999999999</v>
      </c>
      <c r="W73" s="37">
        <v>4881.9269999999997</v>
      </c>
      <c r="X73" s="37">
        <v>5259.049</v>
      </c>
      <c r="Y73" s="38">
        <v>3261.788</v>
      </c>
      <c r="Z73" s="19">
        <f t="shared" si="10"/>
        <v>769.30423289960606</v>
      </c>
      <c r="AA73" s="13">
        <f t="shared" si="11"/>
        <v>4369.5765000000001</v>
      </c>
      <c r="AB73" s="14">
        <f t="shared" si="12"/>
        <v>0.17605922059028056</v>
      </c>
      <c r="AC73"/>
      <c r="AD73" s="15">
        <f t="shared" si="7"/>
        <v>53031.313333333332</v>
      </c>
      <c r="AE73" s="15">
        <f t="shared" si="8"/>
        <v>73847.295000000013</v>
      </c>
      <c r="AF73" s="16">
        <f t="shared" si="13"/>
        <v>1.392522461886355</v>
      </c>
      <c r="AG73" s="17">
        <f t="shared" si="9"/>
        <v>0.91932833685455539</v>
      </c>
      <c r="AH73" s="1"/>
      <c r="AI73" s="108">
        <v>28.651512838964379</v>
      </c>
      <c r="AJ73" s="105" t="s">
        <v>545</v>
      </c>
      <c r="AK73"/>
      <c r="AL73"/>
      <c r="AM73"/>
      <c r="AN73"/>
      <c r="AO73"/>
      <c r="AP73" s="1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</row>
    <row r="74" spans="1:165" s="12" customFormat="1" ht="15.45" thickBot="1" x14ac:dyDescent="0.5">
      <c r="A74" s="39">
        <v>72</v>
      </c>
      <c r="B74" s="40" t="s">
        <v>547</v>
      </c>
      <c r="C74" s="41" t="s">
        <v>182</v>
      </c>
      <c r="D74" s="41" t="s">
        <v>78</v>
      </c>
      <c r="E74" s="41">
        <v>229.01159999999999</v>
      </c>
      <c r="F74" s="41">
        <v>229.01159999999999</v>
      </c>
      <c r="G74" s="41">
        <v>0.63544</v>
      </c>
      <c r="H74" s="42" t="s">
        <v>327</v>
      </c>
      <c r="I74" s="43">
        <v>139825.5</v>
      </c>
      <c r="J74" s="44">
        <v>425739.7</v>
      </c>
      <c r="K74" s="44">
        <v>33487.74</v>
      </c>
      <c r="L74" s="45">
        <v>36218.660000000003</v>
      </c>
      <c r="M74" s="43">
        <v>104528</v>
      </c>
      <c r="N74" s="44">
        <v>249874.7</v>
      </c>
      <c r="O74" s="44">
        <v>43166.59</v>
      </c>
      <c r="P74" s="45">
        <v>36443.230000000003</v>
      </c>
      <c r="Q74" s="43">
        <v>894.6182</v>
      </c>
      <c r="R74" s="44">
        <v>491.48250000000002</v>
      </c>
      <c r="S74" s="44">
        <v>0</v>
      </c>
      <c r="T74" s="44">
        <v>0</v>
      </c>
      <c r="U74" s="45">
        <v>0</v>
      </c>
      <c r="V74" s="43">
        <v>46249.57</v>
      </c>
      <c r="W74" s="44">
        <v>63090.36</v>
      </c>
      <c r="X74" s="44">
        <v>61872.34</v>
      </c>
      <c r="Y74" s="45">
        <v>55878.93</v>
      </c>
      <c r="Z74" s="19">
        <f t="shared" si="10"/>
        <v>6660.5976791689181</v>
      </c>
      <c r="AA74" s="13">
        <f t="shared" si="11"/>
        <v>56772.799999999996</v>
      </c>
      <c r="AB74" s="14">
        <f t="shared" si="12"/>
        <v>0.11732022516361565</v>
      </c>
      <c r="AC74"/>
      <c r="AD74" s="15">
        <f t="shared" si="7"/>
        <v>88022.080000000002</v>
      </c>
      <c r="AE74" s="15">
        <f t="shared" si="8"/>
        <v>73847.294999999998</v>
      </c>
      <c r="AF74" s="16">
        <f t="shared" si="13"/>
        <v>0.83896330329844504</v>
      </c>
      <c r="AG74" s="17">
        <f t="shared" si="9"/>
        <v>0.64817155234311019</v>
      </c>
      <c r="AH74" s="1"/>
      <c r="AI74" s="108">
        <v>25.247382904152072</v>
      </c>
      <c r="AJ74" s="105" t="s">
        <v>521</v>
      </c>
      <c r="AK74"/>
      <c r="AL74"/>
      <c r="AM74"/>
      <c r="AN74"/>
      <c r="AO74"/>
      <c r="AP74" s="1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</row>
    <row r="75" spans="1:165" s="12" customFormat="1" x14ac:dyDescent="0.45">
      <c r="A75" s="46">
        <v>73</v>
      </c>
      <c r="B75" s="47" t="s">
        <v>400</v>
      </c>
      <c r="C75" s="48" t="s">
        <v>401</v>
      </c>
      <c r="D75" s="48" t="s">
        <v>399</v>
      </c>
      <c r="E75" s="48">
        <v>173.0067</v>
      </c>
      <c r="F75" s="48">
        <v>173.0067</v>
      </c>
      <c r="G75" s="48">
        <v>0.78663749999999999</v>
      </c>
      <c r="H75" s="49" t="s">
        <v>327</v>
      </c>
      <c r="I75" s="33">
        <v>15798.35</v>
      </c>
      <c r="J75" s="34">
        <v>16876.419999999998</v>
      </c>
      <c r="K75" s="34">
        <v>36967.56</v>
      </c>
      <c r="L75" s="35">
        <v>22300.959999999999</v>
      </c>
      <c r="M75" s="33">
        <v>24722.19</v>
      </c>
      <c r="N75" s="34">
        <v>26160.7</v>
      </c>
      <c r="O75" s="34">
        <v>48992.05</v>
      </c>
      <c r="P75" s="35">
        <v>40255.93</v>
      </c>
      <c r="Q75" s="33">
        <v>5405.1490000000003</v>
      </c>
      <c r="R75" s="34">
        <v>1811.0419999999999</v>
      </c>
      <c r="S75" s="34">
        <v>3105.4479999999999</v>
      </c>
      <c r="T75" s="34">
        <v>3256.2179999999998</v>
      </c>
      <c r="U75" s="35">
        <v>1625.624</v>
      </c>
      <c r="V75" s="33">
        <v>25874.19</v>
      </c>
      <c r="W75" s="34">
        <v>18044.3</v>
      </c>
      <c r="X75" s="34">
        <v>17092.28</v>
      </c>
      <c r="Y75" s="35">
        <v>26383.41</v>
      </c>
      <c r="Z75" s="19">
        <f t="shared" si="10"/>
        <v>4297.2419935494645</v>
      </c>
      <c r="AA75" s="13">
        <f t="shared" si="11"/>
        <v>21848.544999999998</v>
      </c>
      <c r="AB75" s="14">
        <f t="shared" si="12"/>
        <v>0.19668321133281255</v>
      </c>
      <c r="AC75"/>
      <c r="AD75" s="15">
        <f t="shared" si="7"/>
        <v>19588.689999999999</v>
      </c>
      <c r="AE75" s="15">
        <f t="shared" si="8"/>
        <v>33208.315000000002</v>
      </c>
      <c r="AF75" s="16">
        <f t="shared" si="13"/>
        <v>1.6952800314875576</v>
      </c>
      <c r="AG75" s="17">
        <f t="shared" si="9"/>
        <v>0.16377192863555179</v>
      </c>
      <c r="AH75" s="1"/>
      <c r="AI75" s="108"/>
      <c r="AJ75" s="105"/>
      <c r="AK75"/>
      <c r="AL75"/>
      <c r="AM75"/>
      <c r="AN75"/>
      <c r="AO75"/>
      <c r="AP75" s="1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</row>
    <row r="76" spans="1:165" s="12" customFormat="1" x14ac:dyDescent="0.45">
      <c r="A76" s="29">
        <v>74</v>
      </c>
      <c r="B76" s="30" t="s">
        <v>397</v>
      </c>
      <c r="C76" s="31" t="s">
        <v>398</v>
      </c>
      <c r="D76" s="31" t="s">
        <v>399</v>
      </c>
      <c r="E76" s="31">
        <v>129.0181</v>
      </c>
      <c r="F76" s="31">
        <v>129.0181</v>
      </c>
      <c r="G76" s="31">
        <v>0.87849169999999999</v>
      </c>
      <c r="H76" s="32" t="s">
        <v>327</v>
      </c>
      <c r="I76" s="36">
        <v>5680.6139999999996</v>
      </c>
      <c r="J76" s="37">
        <v>9296.0030000000006</v>
      </c>
      <c r="K76" s="37">
        <v>9638.6290000000008</v>
      </c>
      <c r="L76" s="38">
        <v>9819.9760000000006</v>
      </c>
      <c r="M76" s="36">
        <v>4286.4560000000001</v>
      </c>
      <c r="N76" s="37">
        <v>7726.1890000000003</v>
      </c>
      <c r="O76" s="37">
        <v>11479.56</v>
      </c>
      <c r="P76" s="38">
        <v>9010.6180000000004</v>
      </c>
      <c r="Q76" s="36">
        <v>7373.4269999999997</v>
      </c>
      <c r="R76" s="37">
        <v>6423.85</v>
      </c>
      <c r="S76" s="37">
        <v>7458.2969999999996</v>
      </c>
      <c r="T76" s="37">
        <v>7349.6090000000004</v>
      </c>
      <c r="U76" s="38">
        <v>3175.7939999999999</v>
      </c>
      <c r="V76" s="36">
        <v>13026.4</v>
      </c>
      <c r="W76" s="37">
        <v>11106.11</v>
      </c>
      <c r="X76" s="37">
        <v>12213.5</v>
      </c>
      <c r="Y76" s="38">
        <v>13457.22</v>
      </c>
      <c r="Z76" s="19">
        <f t="shared" si="10"/>
        <v>895.64209680471652</v>
      </c>
      <c r="AA76" s="13">
        <f t="shared" si="11"/>
        <v>12450.807500000001</v>
      </c>
      <c r="AB76" s="14">
        <f t="shared" si="12"/>
        <v>7.1934458612802135E-2</v>
      </c>
      <c r="AC76"/>
      <c r="AD76" s="15">
        <f t="shared" si="7"/>
        <v>9467.3160000000007</v>
      </c>
      <c r="AE76" s="15">
        <f t="shared" si="8"/>
        <v>8368.4035000000003</v>
      </c>
      <c r="AF76" s="16">
        <f t="shared" si="13"/>
        <v>0.88392565538110268</v>
      </c>
      <c r="AG76" s="17">
        <f t="shared" si="9"/>
        <v>0.79643196182714071</v>
      </c>
      <c r="AH76" s="1"/>
      <c r="AI76" s="108"/>
      <c r="AJ76" s="105"/>
      <c r="AK76"/>
      <c r="AL76"/>
      <c r="AM76"/>
      <c r="AN76"/>
      <c r="AO76"/>
      <c r="AP76" s="1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</row>
    <row r="77" spans="1:165" s="93" customFormat="1" x14ac:dyDescent="0.45">
      <c r="A77" s="29">
        <v>75</v>
      </c>
      <c r="B77" s="30" t="s">
        <v>507</v>
      </c>
      <c r="C77" s="31" t="s">
        <v>508</v>
      </c>
      <c r="D77" s="31" t="s">
        <v>399</v>
      </c>
      <c r="E77" s="31">
        <v>147.02979999999999</v>
      </c>
      <c r="F77" s="31">
        <v>147.03</v>
      </c>
      <c r="G77" s="31">
        <v>0.78032080000000004</v>
      </c>
      <c r="H77" s="32" t="s">
        <v>327</v>
      </c>
      <c r="I77" s="36">
        <v>22467.200000000001</v>
      </c>
      <c r="J77" s="37">
        <v>37135.9</v>
      </c>
      <c r="K77" s="37">
        <v>33887.089999999997</v>
      </c>
      <c r="L77" s="38">
        <v>28657.63</v>
      </c>
      <c r="M77" s="36">
        <v>29225.71</v>
      </c>
      <c r="N77" s="37">
        <v>53780.75</v>
      </c>
      <c r="O77" s="37">
        <v>42438.69</v>
      </c>
      <c r="P77" s="38">
        <v>34511.160000000003</v>
      </c>
      <c r="Q77" s="36">
        <v>25991.439999999999</v>
      </c>
      <c r="R77" s="37">
        <v>12636.17</v>
      </c>
      <c r="S77" s="37">
        <v>7066.2879999999996</v>
      </c>
      <c r="T77" s="37">
        <v>9061.3189999999995</v>
      </c>
      <c r="U77" s="38">
        <v>4251.8280000000004</v>
      </c>
      <c r="V77" s="36">
        <v>18749.25</v>
      </c>
      <c r="W77" s="37">
        <v>21474.46</v>
      </c>
      <c r="X77" s="37">
        <v>25970.94</v>
      </c>
      <c r="Y77" s="38">
        <v>22363.69</v>
      </c>
      <c r="Z77" s="87">
        <f t="shared" si="10"/>
        <v>2581.9695420792686</v>
      </c>
      <c r="AA77" s="88">
        <f t="shared" si="11"/>
        <v>22139.584999999999</v>
      </c>
      <c r="AB77" s="89">
        <f t="shared" si="12"/>
        <v>0.11662230986169202</v>
      </c>
      <c r="AC77"/>
      <c r="AD77" s="90">
        <f t="shared" si="7"/>
        <v>31272.36</v>
      </c>
      <c r="AE77" s="90">
        <f t="shared" si="8"/>
        <v>38474.925000000003</v>
      </c>
      <c r="AF77" s="91">
        <f t="shared" si="13"/>
        <v>1.2303172833773979</v>
      </c>
      <c r="AG77" s="92">
        <f t="shared" si="9"/>
        <v>0.17990429915845693</v>
      </c>
      <c r="AH77" s="1"/>
      <c r="AI77" s="108">
        <v>16.152787117554229</v>
      </c>
      <c r="AJ77" s="105" t="s">
        <v>537</v>
      </c>
      <c r="AK77"/>
      <c r="AL77"/>
      <c r="AM77"/>
      <c r="AN77"/>
      <c r="AO77"/>
      <c r="AP77" s="1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</row>
    <row r="78" spans="1:165" ht="15.45" thickBot="1" x14ac:dyDescent="0.5">
      <c r="A78" s="39">
        <v>76</v>
      </c>
      <c r="B78" s="40" t="s">
        <v>141</v>
      </c>
      <c r="C78" s="41" t="s">
        <v>142</v>
      </c>
      <c r="D78" s="41" t="s">
        <v>399</v>
      </c>
      <c r="E78" s="61">
        <v>145.0497</v>
      </c>
      <c r="F78" s="61">
        <v>145.0497</v>
      </c>
      <c r="G78" s="61">
        <v>0.69059749999999998</v>
      </c>
      <c r="H78" s="62" t="s">
        <v>326</v>
      </c>
      <c r="I78" s="63">
        <v>17094.560000000001</v>
      </c>
      <c r="J78" s="64">
        <v>14455.03</v>
      </c>
      <c r="K78" s="44">
        <v>15807.97</v>
      </c>
      <c r="L78" s="45">
        <v>19426.63</v>
      </c>
      <c r="M78" s="43">
        <v>78743.41</v>
      </c>
      <c r="N78" s="44">
        <v>139226.6</v>
      </c>
      <c r="O78" s="44">
        <v>110888.4</v>
      </c>
      <c r="P78" s="45">
        <v>179034.2</v>
      </c>
      <c r="Q78" s="43">
        <v>22956.69</v>
      </c>
      <c r="R78" s="44">
        <v>42302.91</v>
      </c>
      <c r="S78" s="44">
        <v>18209.13</v>
      </c>
      <c r="T78" s="44">
        <v>9152.5210000000006</v>
      </c>
      <c r="U78" s="45">
        <v>0</v>
      </c>
      <c r="V78" s="43">
        <v>74871.009999999995</v>
      </c>
      <c r="W78" s="44">
        <v>95044.29</v>
      </c>
      <c r="X78" s="44">
        <v>77883.16</v>
      </c>
      <c r="Y78" s="45">
        <v>87675.59</v>
      </c>
      <c r="Z78" s="19">
        <f>_xlfn.STDEV.P(V78:Y78)</f>
        <v>8002.6767023177144</v>
      </c>
      <c r="AA78" s="13">
        <f>AVERAGE(V78:Y78)</f>
        <v>83868.512499999997</v>
      </c>
      <c r="AB78" s="14">
        <f>Z78/AA78</f>
        <v>9.5419323221187624E-2</v>
      </c>
      <c r="AD78" s="15">
        <f>MEDIAN(I78:L78)</f>
        <v>16451.264999999999</v>
      </c>
      <c r="AE78" s="15">
        <f>MEDIAN(M78:P78)</f>
        <v>125057.5</v>
      </c>
      <c r="AF78" s="16">
        <f>AE78/AD78</f>
        <v>7.6016950672182357</v>
      </c>
      <c r="AG78" s="17">
        <f>_xlfn.T.TEST(I78:L78,M78:P78,2,2)</f>
        <v>2.0734904497047681E-3</v>
      </c>
      <c r="AI78" s="108"/>
      <c r="AJ78" s="105"/>
    </row>
    <row r="79" spans="1:165" s="100" customFormat="1" x14ac:dyDescent="0.45">
      <c r="A79" s="29">
        <v>77</v>
      </c>
      <c r="B79" s="30" t="s">
        <v>505</v>
      </c>
      <c r="C79" s="31" t="s">
        <v>80</v>
      </c>
      <c r="D79" s="31" t="s">
        <v>81</v>
      </c>
      <c r="E79" s="31">
        <v>308.09109999999998</v>
      </c>
      <c r="F79" s="31">
        <v>308.09109999999998</v>
      </c>
      <c r="G79" s="31">
        <v>0.89414979999999999</v>
      </c>
      <c r="H79" s="32" t="s">
        <v>326</v>
      </c>
      <c r="I79" s="36">
        <v>5541618</v>
      </c>
      <c r="J79" s="37">
        <v>4175844.3250000007</v>
      </c>
      <c r="K79" s="37">
        <v>535374.5</v>
      </c>
      <c r="L79" s="38">
        <v>326384.8</v>
      </c>
      <c r="M79" s="36">
        <v>3220848</v>
      </c>
      <c r="N79" s="37">
        <v>4627782</v>
      </c>
      <c r="O79" s="37">
        <v>542906.1</v>
      </c>
      <c r="P79" s="38">
        <v>270152.09999999998</v>
      </c>
      <c r="Q79" s="36">
        <v>822.17190000000005</v>
      </c>
      <c r="R79" s="37">
        <v>6912.6</v>
      </c>
      <c r="S79" s="37">
        <v>783.47609999999997</v>
      </c>
      <c r="T79" s="37">
        <v>2203.1640000000002</v>
      </c>
      <c r="U79" s="38">
        <v>0</v>
      </c>
      <c r="V79" s="36">
        <v>80119.53</v>
      </c>
      <c r="W79" s="37">
        <v>65432.84</v>
      </c>
      <c r="X79" s="37">
        <v>94279.9</v>
      </c>
      <c r="Y79" s="38">
        <v>61688.03</v>
      </c>
      <c r="Z79" s="94">
        <f t="shared" si="10"/>
        <v>12904.315161554483</v>
      </c>
      <c r="AA79" s="95">
        <f t="shared" si="11"/>
        <v>75380.074999999997</v>
      </c>
      <c r="AB79" s="96">
        <f t="shared" si="12"/>
        <v>0.17119000162250414</v>
      </c>
      <c r="AC79"/>
      <c r="AD79" s="97">
        <f t="shared" si="7"/>
        <v>2355609.4125000006</v>
      </c>
      <c r="AE79" s="97">
        <f t="shared" si="8"/>
        <v>1881877.0499999998</v>
      </c>
      <c r="AF79" s="98">
        <f t="shared" si="13"/>
        <v>0.79889180269608873</v>
      </c>
      <c r="AG79" s="99">
        <f t="shared" si="9"/>
        <v>0.78525889685195271</v>
      </c>
      <c r="AH79" s="1"/>
      <c r="AI79" s="108">
        <v>0.46977729068799357</v>
      </c>
      <c r="AJ79" s="105" t="s">
        <v>522</v>
      </c>
      <c r="AK79"/>
      <c r="AL79"/>
      <c r="AM79"/>
      <c r="AN79"/>
      <c r="AO79"/>
      <c r="AP79" s="1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</row>
    <row r="80" spans="1:165" s="12" customFormat="1" x14ac:dyDescent="0.45">
      <c r="A80" s="29">
        <v>78</v>
      </c>
      <c r="B80" s="30" t="s">
        <v>82</v>
      </c>
      <c r="C80" s="31" t="s">
        <v>83</v>
      </c>
      <c r="D80" s="31" t="s">
        <v>81</v>
      </c>
      <c r="E80" s="31">
        <v>613.15920000000006</v>
      </c>
      <c r="F80" s="31">
        <v>613.15920000000006</v>
      </c>
      <c r="G80" s="31">
        <v>0.89441899999999996</v>
      </c>
      <c r="H80" s="32" t="s">
        <v>326</v>
      </c>
      <c r="I80" s="36">
        <v>310902</v>
      </c>
      <c r="J80" s="37">
        <v>334115.5</v>
      </c>
      <c r="K80" s="37">
        <v>52701.19</v>
      </c>
      <c r="L80" s="38">
        <v>102796.2</v>
      </c>
      <c r="M80" s="36">
        <v>431971.8</v>
      </c>
      <c r="N80" s="37">
        <v>498447.2</v>
      </c>
      <c r="O80" s="37">
        <v>90850.46</v>
      </c>
      <c r="P80" s="38">
        <v>89476.22</v>
      </c>
      <c r="Q80" s="36">
        <v>8554.8809999999994</v>
      </c>
      <c r="R80" s="37">
        <v>23333.71</v>
      </c>
      <c r="S80" s="37">
        <v>10718.02</v>
      </c>
      <c r="T80" s="37">
        <v>0</v>
      </c>
      <c r="U80" s="38">
        <v>0</v>
      </c>
      <c r="V80" s="36">
        <v>175188</v>
      </c>
      <c r="W80" s="37">
        <v>185051.3</v>
      </c>
      <c r="X80" s="37">
        <v>211564.6</v>
      </c>
      <c r="Y80" s="38">
        <v>111588.8</v>
      </c>
      <c r="Z80" s="19">
        <f t="shared" si="10"/>
        <v>36708.526362983721</v>
      </c>
      <c r="AA80" s="13">
        <f t="shared" si="11"/>
        <v>170848.17500000002</v>
      </c>
      <c r="AB80" s="14">
        <f t="shared" si="12"/>
        <v>0.21486051204810186</v>
      </c>
      <c r="AC80"/>
      <c r="AD80" s="15">
        <f t="shared" si="7"/>
        <v>206849.09999999998</v>
      </c>
      <c r="AE80" s="15">
        <f t="shared" si="8"/>
        <v>261411.13</v>
      </c>
      <c r="AF80" s="16">
        <f t="shared" si="13"/>
        <v>1.2637769755826833</v>
      </c>
      <c r="AG80" s="17">
        <f t="shared" si="9"/>
        <v>0.5739578891560233</v>
      </c>
      <c r="AH80" s="1"/>
      <c r="AI80" s="108"/>
      <c r="AJ80" s="105"/>
      <c r="AK80"/>
      <c r="AL80"/>
      <c r="AM80"/>
      <c r="AN80"/>
      <c r="AO80"/>
      <c r="AP80" s="1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</row>
    <row r="81" spans="1:165" s="12" customFormat="1" x14ac:dyDescent="0.45">
      <c r="A81" s="29">
        <v>79</v>
      </c>
      <c r="B81" s="30" t="s">
        <v>84</v>
      </c>
      <c r="C81" s="31" t="s">
        <v>85</v>
      </c>
      <c r="D81" s="31" t="s">
        <v>81</v>
      </c>
      <c r="E81" s="31">
        <v>130.05009999999999</v>
      </c>
      <c r="F81" s="31">
        <v>130.05009999999999</v>
      </c>
      <c r="G81" s="31">
        <v>0.90606520000000002</v>
      </c>
      <c r="H81" s="32" t="s">
        <v>326</v>
      </c>
      <c r="I81" s="36">
        <v>4330712</v>
      </c>
      <c r="J81" s="37">
        <v>6206826</v>
      </c>
      <c r="K81" s="37">
        <v>7938926</v>
      </c>
      <c r="L81" s="38">
        <v>12100000</v>
      </c>
      <c r="M81" s="36">
        <v>4084850</v>
      </c>
      <c r="N81" s="37">
        <v>7995150</v>
      </c>
      <c r="O81" s="37">
        <v>10400000</v>
      </c>
      <c r="P81" s="38">
        <v>8690187</v>
      </c>
      <c r="Q81" s="36">
        <v>444042.2</v>
      </c>
      <c r="R81" s="37">
        <v>468635.9</v>
      </c>
      <c r="S81" s="37">
        <v>286137.3</v>
      </c>
      <c r="T81" s="37">
        <v>245039.9</v>
      </c>
      <c r="U81" s="38">
        <v>6038.1109999999999</v>
      </c>
      <c r="V81" s="36">
        <v>14000000</v>
      </c>
      <c r="W81" s="37">
        <v>11400000</v>
      </c>
      <c r="X81" s="37">
        <v>16200000</v>
      </c>
      <c r="Y81" s="38">
        <v>14100000</v>
      </c>
      <c r="Z81" s="19">
        <f t="shared" si="10"/>
        <v>1702020.8576865327</v>
      </c>
      <c r="AA81" s="13">
        <f t="shared" si="11"/>
        <v>13925000</v>
      </c>
      <c r="AB81" s="14">
        <f t="shared" si="12"/>
        <v>0.12222770970818907</v>
      </c>
      <c r="AC81"/>
      <c r="AD81" s="15">
        <f t="shared" si="7"/>
        <v>7072876</v>
      </c>
      <c r="AE81" s="15">
        <f t="shared" si="8"/>
        <v>8342668.5</v>
      </c>
      <c r="AF81" s="16">
        <f t="shared" si="13"/>
        <v>1.1795298687549449</v>
      </c>
      <c r="AG81" s="17">
        <f t="shared" si="9"/>
        <v>0.94667699133813898</v>
      </c>
      <c r="AH81" s="1"/>
      <c r="AI81" s="108">
        <v>0.74183991102873548</v>
      </c>
      <c r="AJ81" s="105" t="s">
        <v>523</v>
      </c>
      <c r="AK81"/>
      <c r="AL81"/>
      <c r="AM81"/>
      <c r="AN81"/>
      <c r="AO81"/>
      <c r="AP81" s="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</row>
    <row r="82" spans="1:165" s="12" customFormat="1" x14ac:dyDescent="0.45">
      <c r="A82" s="29">
        <v>80</v>
      </c>
      <c r="B82" s="30" t="s">
        <v>86</v>
      </c>
      <c r="C82" s="31" t="s">
        <v>87</v>
      </c>
      <c r="D82" s="31" t="s">
        <v>81</v>
      </c>
      <c r="E82" s="31">
        <v>425.08100000000002</v>
      </c>
      <c r="F82" s="31">
        <v>425.08100000000002</v>
      </c>
      <c r="G82" s="31">
        <v>0.63080000000000003</v>
      </c>
      <c r="H82" s="32" t="s">
        <v>327</v>
      </c>
      <c r="I82" s="36">
        <v>20199.939999999999</v>
      </c>
      <c r="J82" s="37">
        <v>32022.959999999999</v>
      </c>
      <c r="K82" s="37">
        <v>14604.35</v>
      </c>
      <c r="L82" s="38">
        <v>25018.79</v>
      </c>
      <c r="M82" s="36">
        <v>24578.53</v>
      </c>
      <c r="N82" s="37">
        <v>60522.67</v>
      </c>
      <c r="O82" s="37">
        <v>17374.04</v>
      </c>
      <c r="P82" s="38">
        <v>16718.39</v>
      </c>
      <c r="Q82" s="36">
        <v>0</v>
      </c>
      <c r="R82" s="37">
        <v>0</v>
      </c>
      <c r="S82" s="37">
        <v>0</v>
      </c>
      <c r="T82" s="37">
        <v>0</v>
      </c>
      <c r="U82" s="38">
        <v>0</v>
      </c>
      <c r="V82" s="36">
        <v>38619.46</v>
      </c>
      <c r="W82" s="37">
        <v>35099.33</v>
      </c>
      <c r="X82" s="37">
        <v>45784.94</v>
      </c>
      <c r="Y82" s="38">
        <v>45648.41</v>
      </c>
      <c r="Z82" s="19">
        <f t="shared" si="10"/>
        <v>4600.4452726692425</v>
      </c>
      <c r="AA82" s="13">
        <f t="shared" si="11"/>
        <v>41288.035000000003</v>
      </c>
      <c r="AB82" s="14">
        <f t="shared" si="12"/>
        <v>0.11142320705427716</v>
      </c>
      <c r="AC82"/>
      <c r="AD82" s="15">
        <f t="shared" si="7"/>
        <v>22609.364999999998</v>
      </c>
      <c r="AE82" s="15">
        <f t="shared" si="8"/>
        <v>20976.285</v>
      </c>
      <c r="AF82" s="16">
        <f t="shared" si="13"/>
        <v>0.92776975381661542</v>
      </c>
      <c r="AG82" s="17">
        <f t="shared" si="9"/>
        <v>0.55822242219259532</v>
      </c>
      <c r="AH82" s="1"/>
      <c r="AI82" s="108">
        <v>0.36712231323927158</v>
      </c>
      <c r="AJ82" s="105" t="s">
        <v>524</v>
      </c>
      <c r="AK82"/>
      <c r="AL82"/>
      <c r="AM82"/>
      <c r="AN82"/>
      <c r="AO82"/>
      <c r="AP82" s="1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</row>
    <row r="83" spans="1:165" s="12" customFormat="1" x14ac:dyDescent="0.45">
      <c r="A83" s="29">
        <v>81</v>
      </c>
      <c r="B83" s="30" t="s">
        <v>147</v>
      </c>
      <c r="C83" s="31" t="s">
        <v>148</v>
      </c>
      <c r="D83" s="31" t="s">
        <v>81</v>
      </c>
      <c r="E83" s="31">
        <v>177.0403</v>
      </c>
      <c r="F83" s="31">
        <v>177.0402</v>
      </c>
      <c r="G83" s="31">
        <v>0.68199180000000004</v>
      </c>
      <c r="H83" s="32" t="s">
        <v>327</v>
      </c>
      <c r="I83" s="36">
        <v>12400.48</v>
      </c>
      <c r="J83" s="37">
        <v>19739.54</v>
      </c>
      <c r="K83" s="37">
        <v>23290.45</v>
      </c>
      <c r="L83" s="38">
        <v>21443.39</v>
      </c>
      <c r="M83" s="36">
        <v>14851.1</v>
      </c>
      <c r="N83" s="37">
        <v>24838.16</v>
      </c>
      <c r="O83" s="37">
        <v>28002.32</v>
      </c>
      <c r="P83" s="38">
        <v>35762.89</v>
      </c>
      <c r="Q83" s="36">
        <v>9903.0830000000005</v>
      </c>
      <c r="R83" s="37">
        <v>5796.3890000000001</v>
      </c>
      <c r="S83" s="37">
        <v>5065.6180000000004</v>
      </c>
      <c r="T83" s="37">
        <v>4342.7790000000005</v>
      </c>
      <c r="U83" s="38">
        <v>3496.87</v>
      </c>
      <c r="V83" s="36">
        <v>32365.59</v>
      </c>
      <c r="W83" s="37">
        <v>22304.66</v>
      </c>
      <c r="X83" s="37">
        <v>26755.58</v>
      </c>
      <c r="Y83" s="38">
        <v>18215.47</v>
      </c>
      <c r="Z83" s="19">
        <f t="shared" si="10"/>
        <v>5258.2439035884418</v>
      </c>
      <c r="AA83" s="13">
        <f t="shared" si="11"/>
        <v>24910.325000000001</v>
      </c>
      <c r="AB83" s="14">
        <f t="shared" si="12"/>
        <v>0.2110869249433093</v>
      </c>
      <c r="AC83"/>
      <c r="AD83" s="15">
        <f t="shared" si="7"/>
        <v>20591.465</v>
      </c>
      <c r="AE83" s="15">
        <f t="shared" si="8"/>
        <v>26420.239999999998</v>
      </c>
      <c r="AF83" s="16">
        <f t="shared" si="13"/>
        <v>1.283067523364656</v>
      </c>
      <c r="AG83" s="17">
        <f t="shared" si="9"/>
        <v>0.22741960423939778</v>
      </c>
      <c r="AH83" s="1"/>
      <c r="AI83" s="108"/>
      <c r="AJ83" s="105"/>
      <c r="AK83"/>
      <c r="AL83"/>
      <c r="AM83"/>
      <c r="AN83"/>
      <c r="AO83"/>
      <c r="AP83" s="1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</row>
    <row r="84" spans="1:165" s="12" customFormat="1" ht="15.45" thickBot="1" x14ac:dyDescent="0.5">
      <c r="A84" s="39">
        <v>82</v>
      </c>
      <c r="B84" s="40" t="s">
        <v>88</v>
      </c>
      <c r="C84" s="41" t="s">
        <v>89</v>
      </c>
      <c r="D84" s="41" t="s">
        <v>81</v>
      </c>
      <c r="E84" s="41">
        <v>175.02520000000001</v>
      </c>
      <c r="F84" s="41">
        <v>175.02520000000001</v>
      </c>
      <c r="G84" s="41">
        <v>0.79884580000000005</v>
      </c>
      <c r="H84" s="42" t="s">
        <v>327</v>
      </c>
      <c r="I84" s="43">
        <v>28497.47</v>
      </c>
      <c r="J84" s="44">
        <v>16386.95</v>
      </c>
      <c r="K84" s="44">
        <v>82943.17</v>
      </c>
      <c r="L84" s="45">
        <v>64932.3</v>
      </c>
      <c r="M84" s="43">
        <v>27233.99</v>
      </c>
      <c r="N84" s="44">
        <v>69626.06</v>
      </c>
      <c r="O84" s="44">
        <v>119706.4</v>
      </c>
      <c r="P84" s="45">
        <v>96259.56</v>
      </c>
      <c r="Q84" s="43">
        <v>2854.39</v>
      </c>
      <c r="R84" s="44">
        <v>2839.7860000000001</v>
      </c>
      <c r="S84" s="44">
        <v>862.62980000000005</v>
      </c>
      <c r="T84" s="44">
        <v>823.79049999999995</v>
      </c>
      <c r="U84" s="45">
        <v>230.84100000000001</v>
      </c>
      <c r="V84" s="43">
        <v>16102</v>
      </c>
      <c r="W84" s="44">
        <v>18422.09</v>
      </c>
      <c r="X84" s="44">
        <v>17723.07</v>
      </c>
      <c r="Y84" s="45">
        <v>27022.560000000001</v>
      </c>
      <c r="Z84" s="19">
        <f t="shared" si="10"/>
        <v>4244.161752543142</v>
      </c>
      <c r="AA84" s="13">
        <f t="shared" si="11"/>
        <v>19817.43</v>
      </c>
      <c r="AB84" s="14">
        <f t="shared" si="12"/>
        <v>0.21416307525966494</v>
      </c>
      <c r="AC84"/>
      <c r="AD84" s="15">
        <f t="shared" si="7"/>
        <v>46714.885000000002</v>
      </c>
      <c r="AE84" s="15">
        <f t="shared" si="8"/>
        <v>82942.81</v>
      </c>
      <c r="AF84" s="16">
        <f t="shared" si="13"/>
        <v>1.7755113814365591</v>
      </c>
      <c r="AG84" s="17">
        <f t="shared" si="9"/>
        <v>0.2782048020708579</v>
      </c>
      <c r="AH84" s="1"/>
      <c r="AI84" s="108"/>
      <c r="AJ84" s="105"/>
      <c r="AK84"/>
      <c r="AL84"/>
      <c r="AM84"/>
      <c r="AN84"/>
      <c r="AO84"/>
      <c r="AP84" s="1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</row>
    <row r="85" spans="1:165" s="12" customFormat="1" x14ac:dyDescent="0.45">
      <c r="A85" s="46">
        <v>83</v>
      </c>
      <c r="B85" s="47" t="s">
        <v>248</v>
      </c>
      <c r="C85" s="48" t="s">
        <v>249</v>
      </c>
      <c r="D85" s="48" t="s">
        <v>247</v>
      </c>
      <c r="E85" s="48">
        <v>219.0977</v>
      </c>
      <c r="F85" s="48">
        <v>219.09780000000001</v>
      </c>
      <c r="G85" s="48">
        <v>0.7219949</v>
      </c>
      <c r="H85" s="49" t="s">
        <v>326</v>
      </c>
      <c r="I85" s="33">
        <v>13107.94</v>
      </c>
      <c r="J85" s="34">
        <v>20756.78</v>
      </c>
      <c r="K85" s="34">
        <v>5070.1859999999997</v>
      </c>
      <c r="L85" s="35">
        <v>2542.8919999999998</v>
      </c>
      <c r="M85" s="33">
        <v>13305.7</v>
      </c>
      <c r="N85" s="34">
        <v>12738.33</v>
      </c>
      <c r="O85" s="34">
        <v>6106.9409999999998</v>
      </c>
      <c r="P85" s="35">
        <v>7572.777</v>
      </c>
      <c r="Q85" s="33">
        <v>0</v>
      </c>
      <c r="R85" s="34">
        <v>1376.395</v>
      </c>
      <c r="S85" s="34">
        <v>1277.973</v>
      </c>
      <c r="T85" s="34">
        <v>0</v>
      </c>
      <c r="U85" s="35">
        <v>0</v>
      </c>
      <c r="V85" s="33">
        <v>7929.1779999999999</v>
      </c>
      <c r="W85" s="34">
        <v>8074.6210000000001</v>
      </c>
      <c r="X85" s="34">
        <v>5311.3180000000002</v>
      </c>
      <c r="Y85" s="35">
        <v>6664.68</v>
      </c>
      <c r="Z85" s="19">
        <f t="shared" si="10"/>
        <v>1116.0383515528013</v>
      </c>
      <c r="AA85" s="13">
        <f t="shared" si="11"/>
        <v>6994.9492499999997</v>
      </c>
      <c r="AB85" s="14">
        <f t="shared" si="12"/>
        <v>0.15954917064663499</v>
      </c>
      <c r="AC85"/>
      <c r="AD85" s="15">
        <f t="shared" si="7"/>
        <v>9089.0630000000001</v>
      </c>
      <c r="AE85" s="15">
        <f t="shared" si="8"/>
        <v>10155.5535</v>
      </c>
      <c r="AF85" s="16">
        <f t="shared" si="13"/>
        <v>1.1173377827835498</v>
      </c>
      <c r="AG85" s="17">
        <f t="shared" si="9"/>
        <v>0.92572554176601618</v>
      </c>
      <c r="AH85" s="1"/>
      <c r="AI85" s="108"/>
      <c r="AJ85" s="105"/>
      <c r="AK85"/>
      <c r="AL85"/>
      <c r="AM85"/>
      <c r="AN85"/>
      <c r="AO85"/>
      <c r="AP85" s="1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</row>
    <row r="86" spans="1:165" s="12" customFormat="1" x14ac:dyDescent="0.45">
      <c r="A86" s="29">
        <v>84</v>
      </c>
      <c r="B86" s="30" t="s">
        <v>105</v>
      </c>
      <c r="C86" s="31" t="s">
        <v>106</v>
      </c>
      <c r="D86" s="31" t="s">
        <v>247</v>
      </c>
      <c r="E86" s="31">
        <v>233.11330000000001</v>
      </c>
      <c r="F86" s="31">
        <v>233.11320000000001</v>
      </c>
      <c r="G86" s="31">
        <v>0.86275000000000002</v>
      </c>
      <c r="H86" s="32" t="s">
        <v>326</v>
      </c>
      <c r="I86" s="36">
        <v>18999.02</v>
      </c>
      <c r="J86" s="37">
        <v>68374.53</v>
      </c>
      <c r="K86" s="37">
        <v>707.65769999999998</v>
      </c>
      <c r="L86" s="38">
        <v>1183.0830000000001</v>
      </c>
      <c r="M86" s="36">
        <v>2898.8589999999999</v>
      </c>
      <c r="N86" s="37">
        <v>12765.39</v>
      </c>
      <c r="O86" s="37">
        <v>1498.8889999999999</v>
      </c>
      <c r="P86" s="38">
        <v>2179.0569999999998</v>
      </c>
      <c r="Q86" s="36">
        <v>0</v>
      </c>
      <c r="R86" s="37">
        <v>1943.807</v>
      </c>
      <c r="S86" s="37">
        <v>893.80560000000003</v>
      </c>
      <c r="T86" s="37">
        <v>518.74040000000002</v>
      </c>
      <c r="U86" s="38">
        <v>685.21339999999998</v>
      </c>
      <c r="V86" s="36">
        <v>7274.893</v>
      </c>
      <c r="W86" s="37">
        <v>7241.3339999999998</v>
      </c>
      <c r="X86" s="37">
        <v>8569.2080000000005</v>
      </c>
      <c r="Y86" s="38">
        <v>8484.01</v>
      </c>
      <c r="Z86" s="19">
        <f t="shared" si="10"/>
        <v>635.07347731635571</v>
      </c>
      <c r="AA86" s="13">
        <f t="shared" si="11"/>
        <v>7892.3612499999999</v>
      </c>
      <c r="AB86" s="14">
        <f t="shared" si="12"/>
        <v>8.0466853606879149E-2</v>
      </c>
      <c r="AC86"/>
      <c r="AD86" s="15">
        <f t="shared" si="7"/>
        <v>10091.051500000001</v>
      </c>
      <c r="AE86" s="15">
        <f t="shared" si="8"/>
        <v>2538.9579999999996</v>
      </c>
      <c r="AF86" s="16">
        <f t="shared" si="13"/>
        <v>0.25160489964797023</v>
      </c>
      <c r="AG86" s="17">
        <f t="shared" si="9"/>
        <v>0.32071279858654922</v>
      </c>
      <c r="AH86" s="1"/>
      <c r="AI86" s="108"/>
      <c r="AJ86" s="105"/>
      <c r="AK86"/>
      <c r="AL86"/>
      <c r="AM86"/>
      <c r="AN86"/>
      <c r="AO86"/>
      <c r="AP86" s="1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</row>
    <row r="87" spans="1:165" s="12" customFormat="1" x14ac:dyDescent="0.45">
      <c r="A87" s="29">
        <v>85</v>
      </c>
      <c r="B87" s="30" t="s">
        <v>108</v>
      </c>
      <c r="C87" s="31" t="s">
        <v>109</v>
      </c>
      <c r="D87" s="31" t="s">
        <v>247</v>
      </c>
      <c r="E87" s="31">
        <v>216.1318</v>
      </c>
      <c r="F87" s="31">
        <v>216.1318</v>
      </c>
      <c r="G87" s="31">
        <v>1.81281</v>
      </c>
      <c r="H87" s="32" t="s">
        <v>327</v>
      </c>
      <c r="I87" s="36">
        <v>17711.82</v>
      </c>
      <c r="J87" s="37">
        <v>14140.17</v>
      </c>
      <c r="K87" s="37">
        <v>24890.12</v>
      </c>
      <c r="L87" s="38">
        <v>16313.95</v>
      </c>
      <c r="M87" s="36">
        <v>16594.66</v>
      </c>
      <c r="N87" s="37">
        <v>18511.22</v>
      </c>
      <c r="O87" s="37">
        <v>23099.62</v>
      </c>
      <c r="P87" s="38">
        <v>18785.27</v>
      </c>
      <c r="Q87" s="36">
        <v>10997.42</v>
      </c>
      <c r="R87" s="37">
        <v>0</v>
      </c>
      <c r="S87" s="37">
        <v>18743.25</v>
      </c>
      <c r="T87" s="37">
        <v>14331.08</v>
      </c>
      <c r="U87" s="38">
        <v>0</v>
      </c>
      <c r="V87" s="36">
        <v>17058.63</v>
      </c>
      <c r="W87" s="37">
        <v>17768.77</v>
      </c>
      <c r="X87" s="37">
        <v>18644.43</v>
      </c>
      <c r="Y87" s="38">
        <v>18349.66</v>
      </c>
      <c r="Z87" s="19">
        <f t="shared" si="10"/>
        <v>606.05908855387156</v>
      </c>
      <c r="AA87" s="13">
        <f t="shared" si="11"/>
        <v>17955.372500000001</v>
      </c>
      <c r="AB87" s="14">
        <f t="shared" si="12"/>
        <v>3.3753634938727753E-2</v>
      </c>
      <c r="AC87"/>
      <c r="AD87" s="15">
        <f t="shared" si="7"/>
        <v>17012.885000000002</v>
      </c>
      <c r="AE87" s="15">
        <f t="shared" si="8"/>
        <v>18648.245000000003</v>
      </c>
      <c r="AF87" s="16">
        <f t="shared" si="13"/>
        <v>1.0961247901223103</v>
      </c>
      <c r="AG87" s="17">
        <f t="shared" si="9"/>
        <v>0.72836287608104489</v>
      </c>
      <c r="AH87" s="1"/>
      <c r="AI87" s="108"/>
      <c r="AJ87" s="105"/>
      <c r="AK87"/>
      <c r="AL87"/>
      <c r="AM87"/>
      <c r="AN87"/>
      <c r="AO87"/>
      <c r="AP87" s="1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</row>
    <row r="88" spans="1:165" s="12" customFormat="1" ht="15.45" thickBot="1" x14ac:dyDescent="0.5">
      <c r="A88" s="39">
        <v>86</v>
      </c>
      <c r="B88" s="40" t="s">
        <v>250</v>
      </c>
      <c r="C88" s="41" t="s">
        <v>251</v>
      </c>
      <c r="D88" s="41" t="s">
        <v>247</v>
      </c>
      <c r="E88" s="41">
        <v>255.06039999999999</v>
      </c>
      <c r="F88" s="41">
        <v>255.06049999999999</v>
      </c>
      <c r="G88" s="41">
        <v>0.65783639999999999</v>
      </c>
      <c r="H88" s="42" t="s">
        <v>326</v>
      </c>
      <c r="I88" s="43">
        <v>6244.9260000000004</v>
      </c>
      <c r="J88" s="44">
        <v>18511.62</v>
      </c>
      <c r="K88" s="44">
        <v>2745.8339999999998</v>
      </c>
      <c r="L88" s="45">
        <v>2374.893</v>
      </c>
      <c r="M88" s="43">
        <v>2292.7640000000001</v>
      </c>
      <c r="N88" s="44">
        <v>14381.92</v>
      </c>
      <c r="O88" s="44">
        <v>4086.712</v>
      </c>
      <c r="P88" s="45">
        <v>2104.15</v>
      </c>
      <c r="Q88" s="43">
        <v>800.76559999999995</v>
      </c>
      <c r="R88" s="44">
        <v>558.31960000000004</v>
      </c>
      <c r="S88" s="44">
        <v>0</v>
      </c>
      <c r="T88" s="44">
        <v>1680.2439999999999</v>
      </c>
      <c r="U88" s="45">
        <v>4336.2640000000001</v>
      </c>
      <c r="V88" s="43">
        <v>10171.01</v>
      </c>
      <c r="W88" s="44">
        <v>13431.69</v>
      </c>
      <c r="X88" s="44">
        <v>7655.9979999999996</v>
      </c>
      <c r="Y88" s="45">
        <v>11466.99</v>
      </c>
      <c r="Z88" s="19">
        <f t="shared" si="10"/>
        <v>2097.3079139678048</v>
      </c>
      <c r="AA88" s="13">
        <f t="shared" si="11"/>
        <v>10681.422</v>
      </c>
      <c r="AB88" s="14">
        <f t="shared" si="12"/>
        <v>0.19635100213883552</v>
      </c>
      <c r="AC88"/>
      <c r="AD88" s="15">
        <f t="shared" si="7"/>
        <v>4495.38</v>
      </c>
      <c r="AE88" s="15">
        <f t="shared" si="8"/>
        <v>3189.7380000000003</v>
      </c>
      <c r="AF88" s="16">
        <f t="shared" si="13"/>
        <v>0.70955914739132175</v>
      </c>
      <c r="AG88" s="17">
        <f t="shared" si="9"/>
        <v>0.72642683761596072</v>
      </c>
      <c r="AH88" s="1"/>
      <c r="AI88" s="108"/>
      <c r="AJ88" s="105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</row>
    <row r="89" spans="1:165" s="12" customFormat="1" x14ac:dyDescent="0.45">
      <c r="A89" s="46">
        <v>87</v>
      </c>
      <c r="B89" s="47" t="s">
        <v>378</v>
      </c>
      <c r="C89" s="48" t="s">
        <v>91</v>
      </c>
      <c r="D89" s="48" t="s">
        <v>90</v>
      </c>
      <c r="E89" s="48">
        <v>184.00129999999999</v>
      </c>
      <c r="F89" s="48">
        <v>184.00129999999999</v>
      </c>
      <c r="G89" s="48">
        <v>1.8083549999999999</v>
      </c>
      <c r="H89" s="49" t="s">
        <v>327</v>
      </c>
      <c r="I89" s="33">
        <v>11572.7</v>
      </c>
      <c r="J89" s="34">
        <v>10606.39</v>
      </c>
      <c r="K89" s="34">
        <v>14361.79</v>
      </c>
      <c r="L89" s="35">
        <v>10097.09</v>
      </c>
      <c r="M89" s="33">
        <v>12430.08</v>
      </c>
      <c r="N89" s="34">
        <v>11057.1</v>
      </c>
      <c r="O89" s="34">
        <v>14559.88</v>
      </c>
      <c r="P89" s="35">
        <v>12436.61</v>
      </c>
      <c r="Q89" s="33">
        <v>16000.33</v>
      </c>
      <c r="R89" s="34">
        <v>6831.4629999999997</v>
      </c>
      <c r="S89" s="34">
        <v>8826.4879999999994</v>
      </c>
      <c r="T89" s="34">
        <v>13284.79</v>
      </c>
      <c r="U89" s="35">
        <v>0</v>
      </c>
      <c r="V89" s="33">
        <v>14330.27</v>
      </c>
      <c r="W89" s="34">
        <v>13529.51</v>
      </c>
      <c r="X89" s="34">
        <v>11729.99</v>
      </c>
      <c r="Y89" s="35">
        <v>13824.62</v>
      </c>
      <c r="Z89" s="19">
        <f t="shared" si="10"/>
        <v>980.15278011580961</v>
      </c>
      <c r="AA89" s="13">
        <f t="shared" si="11"/>
        <v>13353.5975</v>
      </c>
      <c r="AB89" s="14">
        <f t="shared" si="12"/>
        <v>7.3399904416454789E-2</v>
      </c>
      <c r="AC89"/>
      <c r="AD89" s="15">
        <f t="shared" si="7"/>
        <v>11089.545</v>
      </c>
      <c r="AE89" s="15">
        <f t="shared" si="8"/>
        <v>12433.345000000001</v>
      </c>
      <c r="AF89" s="16">
        <f t="shared" si="13"/>
        <v>1.1211771988841743</v>
      </c>
      <c r="AG89" s="17">
        <f t="shared" si="9"/>
        <v>0.45176850066441998</v>
      </c>
      <c r="AH89" s="1"/>
      <c r="AI89" s="108"/>
      <c r="AJ89" s="105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</row>
    <row r="90" spans="1:165" s="12" customFormat="1" x14ac:dyDescent="0.45">
      <c r="A90" s="29">
        <v>88</v>
      </c>
      <c r="B90" s="30" t="s">
        <v>271</v>
      </c>
      <c r="C90" s="31" t="s">
        <v>272</v>
      </c>
      <c r="D90" s="31" t="s">
        <v>90</v>
      </c>
      <c r="E90" s="31">
        <v>184.98570000000001</v>
      </c>
      <c r="F90" s="31">
        <v>184.98570000000001</v>
      </c>
      <c r="G90" s="31">
        <v>3.8071480000000002</v>
      </c>
      <c r="H90" s="32" t="s">
        <v>326</v>
      </c>
      <c r="I90" s="36">
        <v>2056837</v>
      </c>
      <c r="J90" s="37">
        <v>1709077</v>
      </c>
      <c r="K90" s="37">
        <v>1823092</v>
      </c>
      <c r="L90" s="38">
        <v>2139742</v>
      </c>
      <c r="M90" s="36">
        <v>2204401</v>
      </c>
      <c r="N90" s="37">
        <v>2139461</v>
      </c>
      <c r="O90" s="37">
        <v>2158996</v>
      </c>
      <c r="P90" s="38">
        <v>2203497</v>
      </c>
      <c r="Q90" s="36">
        <v>2190758</v>
      </c>
      <c r="R90" s="37">
        <v>307237</v>
      </c>
      <c r="S90" s="37">
        <v>1498904</v>
      </c>
      <c r="T90" s="37">
        <v>2340742</v>
      </c>
      <c r="U90" s="38">
        <v>208768.9</v>
      </c>
      <c r="V90" s="36">
        <v>1923695</v>
      </c>
      <c r="W90" s="37">
        <v>1811549</v>
      </c>
      <c r="X90" s="37">
        <v>2002170</v>
      </c>
      <c r="Y90" s="38">
        <v>1833399</v>
      </c>
      <c r="Z90" s="19">
        <f t="shared" si="10"/>
        <v>75905.309901136032</v>
      </c>
      <c r="AA90" s="13">
        <f t="shared" si="11"/>
        <v>1892703.25</v>
      </c>
      <c r="AB90" s="14">
        <f t="shared" si="12"/>
        <v>4.0104178983755658E-2</v>
      </c>
      <c r="AC90"/>
      <c r="AD90" s="15">
        <f t="shared" si="7"/>
        <v>1939964.5</v>
      </c>
      <c r="AE90" s="15">
        <f t="shared" si="8"/>
        <v>2181246.5</v>
      </c>
      <c r="AF90" s="16">
        <f t="shared" si="13"/>
        <v>1.1243744408725005</v>
      </c>
      <c r="AG90" s="17">
        <f t="shared" si="9"/>
        <v>5.2623163520146968E-2</v>
      </c>
      <c r="AH90" s="1"/>
      <c r="AI90" s="108"/>
      <c r="AJ90" s="105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</row>
    <row r="91" spans="1:165" s="12" customFormat="1" x14ac:dyDescent="0.45">
      <c r="A91" s="29">
        <v>89</v>
      </c>
      <c r="B91" s="30" t="s">
        <v>472</v>
      </c>
      <c r="C91" s="31" t="s">
        <v>184</v>
      </c>
      <c r="D91" s="31" t="s">
        <v>90</v>
      </c>
      <c r="E91" s="31">
        <v>385.13510000000002</v>
      </c>
      <c r="F91" s="31">
        <v>385.13589999999999</v>
      </c>
      <c r="G91" s="31">
        <v>0.91820009999999996</v>
      </c>
      <c r="H91" s="32" t="s">
        <v>326</v>
      </c>
      <c r="I91" s="36">
        <v>7022.5720000000001</v>
      </c>
      <c r="J91" s="37">
        <v>19207.68</v>
      </c>
      <c r="K91" s="37">
        <v>6043.49</v>
      </c>
      <c r="L91" s="38">
        <v>10511.41</v>
      </c>
      <c r="M91" s="36">
        <v>7350.6559999999999</v>
      </c>
      <c r="N91" s="37">
        <v>12704.83</v>
      </c>
      <c r="O91" s="37">
        <v>9946.9369999999999</v>
      </c>
      <c r="P91" s="38">
        <v>6706.3670000000002</v>
      </c>
      <c r="Q91" s="36">
        <v>0</v>
      </c>
      <c r="R91" s="37">
        <v>0</v>
      </c>
      <c r="S91" s="37">
        <v>0</v>
      </c>
      <c r="T91" s="37">
        <v>0</v>
      </c>
      <c r="U91" s="38">
        <v>0</v>
      </c>
      <c r="V91" s="36">
        <v>9817.8619999999992</v>
      </c>
      <c r="W91" s="37">
        <v>7973.009</v>
      </c>
      <c r="X91" s="37">
        <v>6711.9840000000004</v>
      </c>
      <c r="Y91" s="38">
        <v>5507.8950000000004</v>
      </c>
      <c r="Z91" s="19">
        <f t="shared" si="10"/>
        <v>1595.7478201286226</v>
      </c>
      <c r="AA91" s="13">
        <f t="shared" si="11"/>
        <v>7502.6875</v>
      </c>
      <c r="AB91" s="14">
        <f t="shared" si="12"/>
        <v>0.21269016204241781</v>
      </c>
      <c r="AC91"/>
      <c r="AD91" s="15">
        <f t="shared" si="7"/>
        <v>8766.991</v>
      </c>
      <c r="AE91" s="15">
        <f t="shared" si="8"/>
        <v>8648.7965000000004</v>
      </c>
      <c r="AF91" s="16">
        <f t="shared" si="13"/>
        <v>0.98651823641657677</v>
      </c>
      <c r="AG91" s="17">
        <f t="shared" si="9"/>
        <v>0.66079622412261485</v>
      </c>
      <c r="AH91" s="1"/>
      <c r="AI91" s="108"/>
      <c r="AJ91" s="105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</row>
    <row r="92" spans="1:165" s="12" customFormat="1" ht="15.45" thickBot="1" x14ac:dyDescent="0.5">
      <c r="A92" s="39">
        <v>90</v>
      </c>
      <c r="B92" s="40" t="s">
        <v>437</v>
      </c>
      <c r="C92" s="41" t="s">
        <v>238</v>
      </c>
      <c r="D92" s="41" t="s">
        <v>90</v>
      </c>
      <c r="E92" s="41">
        <v>399.13</v>
      </c>
      <c r="F92" s="41">
        <v>399.13029999999998</v>
      </c>
      <c r="G92" s="41">
        <v>1.756691</v>
      </c>
      <c r="H92" s="42" t="s">
        <v>326</v>
      </c>
      <c r="I92" s="43">
        <v>48040.56</v>
      </c>
      <c r="J92" s="44">
        <v>3239.9459999999999</v>
      </c>
      <c r="K92" s="44">
        <v>108637.3</v>
      </c>
      <c r="L92" s="45">
        <v>196765.5</v>
      </c>
      <c r="M92" s="43">
        <v>28715.9</v>
      </c>
      <c r="N92" s="44">
        <v>18578.89</v>
      </c>
      <c r="O92" s="44">
        <v>83387.8</v>
      </c>
      <c r="P92" s="45">
        <v>194983.9</v>
      </c>
      <c r="Q92" s="43">
        <v>24844.78</v>
      </c>
      <c r="R92" s="44">
        <v>6345.9040000000005</v>
      </c>
      <c r="S92" s="44">
        <v>28833.01</v>
      </c>
      <c r="T92" s="44">
        <v>9262.3379999999997</v>
      </c>
      <c r="U92" s="45">
        <v>1560.395</v>
      </c>
      <c r="V92" s="43">
        <v>77113.7</v>
      </c>
      <c r="W92" s="44">
        <v>74569.19</v>
      </c>
      <c r="X92" s="44">
        <v>99985.12</v>
      </c>
      <c r="Y92" s="45">
        <v>65060.01</v>
      </c>
      <c r="Z92" s="19">
        <f t="shared" si="10"/>
        <v>12823.379861414216</v>
      </c>
      <c r="AA92" s="13">
        <f t="shared" si="11"/>
        <v>79182.005000000005</v>
      </c>
      <c r="AB92" s="14">
        <f t="shared" si="12"/>
        <v>0.1619481580621028</v>
      </c>
      <c r="AC92"/>
      <c r="AD92" s="15">
        <f t="shared" si="7"/>
        <v>78338.929999999993</v>
      </c>
      <c r="AE92" s="15">
        <f t="shared" si="8"/>
        <v>56051.850000000006</v>
      </c>
      <c r="AF92" s="16">
        <f t="shared" si="13"/>
        <v>0.71550441140822341</v>
      </c>
      <c r="AG92" s="17">
        <f t="shared" si="9"/>
        <v>0.89837948661631417</v>
      </c>
      <c r="AH92" s="1"/>
      <c r="AI92" s="108"/>
      <c r="AJ92" s="105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</row>
    <row r="93" spans="1:165" s="12" customFormat="1" ht="15.45" thickBot="1" x14ac:dyDescent="0.5">
      <c r="A93" s="50">
        <v>91</v>
      </c>
      <c r="B93" s="51" t="s">
        <v>239</v>
      </c>
      <c r="C93" s="52" t="s">
        <v>242</v>
      </c>
      <c r="D93" s="52" t="s">
        <v>273</v>
      </c>
      <c r="E93" s="52">
        <v>442.14710000000002</v>
      </c>
      <c r="F93" s="52">
        <v>442.14710000000002</v>
      </c>
      <c r="G93" s="52">
        <v>1.7319329999999999</v>
      </c>
      <c r="H93" s="53" t="s">
        <v>326</v>
      </c>
      <c r="I93" s="54">
        <v>28810.38</v>
      </c>
      <c r="J93" s="55">
        <v>28564.78</v>
      </c>
      <c r="K93" s="55">
        <v>43945.48</v>
      </c>
      <c r="L93" s="56">
        <v>55670.98</v>
      </c>
      <c r="M93" s="54">
        <v>26588.83</v>
      </c>
      <c r="N93" s="55">
        <v>39110.18</v>
      </c>
      <c r="O93" s="55">
        <v>61149.38</v>
      </c>
      <c r="P93" s="56">
        <v>59380.77</v>
      </c>
      <c r="Q93" s="54">
        <v>0</v>
      </c>
      <c r="R93" s="55">
        <v>0</v>
      </c>
      <c r="S93" s="55">
        <v>0</v>
      </c>
      <c r="T93" s="55">
        <v>0</v>
      </c>
      <c r="U93" s="56">
        <v>0</v>
      </c>
      <c r="V93" s="54">
        <v>59143.48</v>
      </c>
      <c r="W93" s="55">
        <v>58401.73</v>
      </c>
      <c r="X93" s="55">
        <v>68630.73</v>
      </c>
      <c r="Y93" s="56">
        <v>43564.86</v>
      </c>
      <c r="Z93" s="19">
        <f t="shared" si="10"/>
        <v>8966.3067159199109</v>
      </c>
      <c r="AA93" s="13">
        <f t="shared" si="11"/>
        <v>57435.199999999997</v>
      </c>
      <c r="AB93" s="14">
        <f t="shared" si="12"/>
        <v>0.15611170007103503</v>
      </c>
      <c r="AC93"/>
      <c r="AD93" s="15">
        <f t="shared" si="7"/>
        <v>36377.93</v>
      </c>
      <c r="AE93" s="15">
        <f t="shared" si="8"/>
        <v>49245.474999999999</v>
      </c>
      <c r="AF93" s="16">
        <f t="shared" si="13"/>
        <v>1.3537184496204153</v>
      </c>
      <c r="AG93" s="17">
        <f t="shared" si="9"/>
        <v>0.51595186865273956</v>
      </c>
      <c r="AH93" s="1"/>
      <c r="AI93" s="108"/>
      <c r="AJ93" s="105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</row>
    <row r="94" spans="1:165" x14ac:dyDescent="0.45">
      <c r="A94" s="46">
        <v>92</v>
      </c>
      <c r="B94" s="47" t="s">
        <v>92</v>
      </c>
      <c r="C94" s="48" t="s">
        <v>93</v>
      </c>
      <c r="D94" s="48" t="s">
        <v>187</v>
      </c>
      <c r="E94" s="57">
        <v>133.09739999999999</v>
      </c>
      <c r="F94" s="57">
        <v>133.09739999999999</v>
      </c>
      <c r="G94" s="57">
        <v>0.61021749999999997</v>
      </c>
      <c r="H94" s="58" t="s">
        <v>326</v>
      </c>
      <c r="I94" s="59">
        <v>33369.760000000002</v>
      </c>
      <c r="J94" s="60">
        <v>34718.29</v>
      </c>
      <c r="K94" s="34">
        <v>45156.27</v>
      </c>
      <c r="L94" s="35">
        <v>40612.089999999997</v>
      </c>
      <c r="M94" s="33">
        <v>30954.639999999999</v>
      </c>
      <c r="N94" s="34">
        <v>50042.36</v>
      </c>
      <c r="O94" s="34">
        <v>78317.185597410105</v>
      </c>
      <c r="P94" s="35">
        <v>52254.32</v>
      </c>
      <c r="Q94" s="33">
        <v>111605.6</v>
      </c>
      <c r="R94" s="34">
        <v>58609.98</v>
      </c>
      <c r="S94" s="34">
        <v>90883.88</v>
      </c>
      <c r="T94" s="34">
        <v>24937.15</v>
      </c>
      <c r="U94" s="35">
        <v>12674.86</v>
      </c>
      <c r="V94" s="33">
        <v>71722.820000000007</v>
      </c>
      <c r="W94" s="34">
        <v>66503.509999999995</v>
      </c>
      <c r="X94" s="34">
        <v>81147.48</v>
      </c>
      <c r="Y94" s="35">
        <v>71216.72</v>
      </c>
      <c r="Z94" s="19">
        <f t="shared" si="10"/>
        <v>5312.7308787730572</v>
      </c>
      <c r="AA94" s="13">
        <f t="shared" si="11"/>
        <v>72647.632500000007</v>
      </c>
      <c r="AB94" s="14">
        <f t="shared" si="12"/>
        <v>7.3130130961570658E-2</v>
      </c>
      <c r="AD94" s="15">
        <f t="shared" si="7"/>
        <v>37665.19</v>
      </c>
      <c r="AE94" s="15">
        <f t="shared" si="8"/>
        <v>51148.34</v>
      </c>
      <c r="AF94" s="16">
        <f t="shared" si="13"/>
        <v>1.3579737683521573</v>
      </c>
      <c r="AG94" s="17">
        <f t="shared" si="9"/>
        <v>0.20330299447522421</v>
      </c>
      <c r="AI94" s="108">
        <v>1.3612355398993994</v>
      </c>
      <c r="AJ94" s="105" t="s">
        <v>539</v>
      </c>
      <c r="AP94"/>
    </row>
    <row r="95" spans="1:165" ht="15.45" thickBot="1" x14ac:dyDescent="0.5">
      <c r="A95" s="39">
        <v>93</v>
      </c>
      <c r="B95" s="40" t="s">
        <v>94</v>
      </c>
      <c r="C95" s="41" t="s">
        <v>95</v>
      </c>
      <c r="D95" s="41" t="s">
        <v>187</v>
      </c>
      <c r="E95" s="61">
        <v>176.10310000000001</v>
      </c>
      <c r="F95" s="61">
        <v>176.10319999999999</v>
      </c>
      <c r="G95" s="61">
        <v>0.67896520000000005</v>
      </c>
      <c r="H95" s="62" t="s">
        <v>326</v>
      </c>
      <c r="I95" s="63">
        <v>21774.560000000001</v>
      </c>
      <c r="J95" s="64">
        <v>8600.1620000000003</v>
      </c>
      <c r="K95" s="44">
        <v>17978.95</v>
      </c>
      <c r="L95" s="45">
        <v>9714.3790000000008</v>
      </c>
      <c r="M95" s="43">
        <v>6072.0950000000003</v>
      </c>
      <c r="N95" s="44">
        <v>15266.95</v>
      </c>
      <c r="O95" s="44">
        <v>14376.26</v>
      </c>
      <c r="P95" s="45">
        <v>18783.2</v>
      </c>
      <c r="Q95" s="43">
        <v>208264.6</v>
      </c>
      <c r="R95" s="44">
        <v>86535.28</v>
      </c>
      <c r="S95" s="44">
        <v>181658.8</v>
      </c>
      <c r="T95" s="44">
        <v>2639.7280000000001</v>
      </c>
      <c r="U95" s="45">
        <v>5095.375</v>
      </c>
      <c r="V95" s="43">
        <v>25258.81</v>
      </c>
      <c r="W95" s="44">
        <v>34468.230000000003</v>
      </c>
      <c r="X95" s="44">
        <v>29389.599999999999</v>
      </c>
      <c r="Y95" s="45">
        <v>32613.99</v>
      </c>
      <c r="Z95" s="19">
        <f t="shared" si="10"/>
        <v>3496.4526230121382</v>
      </c>
      <c r="AA95" s="13">
        <f t="shared" si="11"/>
        <v>30432.657500000005</v>
      </c>
      <c r="AB95" s="14">
        <f t="shared" si="12"/>
        <v>0.11489146562412887</v>
      </c>
      <c r="AD95" s="15">
        <f t="shared" si="7"/>
        <v>13846.664500000001</v>
      </c>
      <c r="AE95" s="15">
        <f t="shared" si="8"/>
        <v>14821.605</v>
      </c>
      <c r="AF95" s="16">
        <f t="shared" si="13"/>
        <v>1.0704097726929109</v>
      </c>
      <c r="AG95" s="17">
        <f t="shared" si="9"/>
        <v>0.83800568774750306</v>
      </c>
      <c r="AI95" s="108"/>
      <c r="AJ95" s="105"/>
      <c r="AP95"/>
    </row>
    <row r="96" spans="1:165" x14ac:dyDescent="0.45">
      <c r="A96" s="46">
        <v>94</v>
      </c>
      <c r="B96" s="47" t="s">
        <v>185</v>
      </c>
      <c r="C96" s="48" t="s">
        <v>240</v>
      </c>
      <c r="D96" s="48" t="s">
        <v>186</v>
      </c>
      <c r="E96" s="57">
        <v>89.108140000000006</v>
      </c>
      <c r="F96" s="57">
        <v>89.108130000000003</v>
      </c>
      <c r="G96" s="57">
        <v>0.61542180000000002</v>
      </c>
      <c r="H96" s="58" t="s">
        <v>326</v>
      </c>
      <c r="I96" s="59">
        <v>130123.4</v>
      </c>
      <c r="J96" s="60">
        <v>207637.8</v>
      </c>
      <c r="K96" s="34">
        <v>21144.43</v>
      </c>
      <c r="L96" s="35">
        <v>21205.4</v>
      </c>
      <c r="M96" s="33">
        <v>107838.1</v>
      </c>
      <c r="N96" s="34">
        <v>194818.9</v>
      </c>
      <c r="O96" s="34">
        <v>13697.59</v>
      </c>
      <c r="P96" s="35">
        <v>14365.6</v>
      </c>
      <c r="Q96" s="33">
        <v>3952.3490000000002</v>
      </c>
      <c r="R96" s="34">
        <v>2060.502</v>
      </c>
      <c r="S96" s="34">
        <v>10952.74</v>
      </c>
      <c r="T96" s="34">
        <v>5730.5</v>
      </c>
      <c r="U96" s="35">
        <v>4829.5039999999999</v>
      </c>
      <c r="V96" s="33">
        <v>67262.87</v>
      </c>
      <c r="W96" s="34">
        <v>68415.78</v>
      </c>
      <c r="X96" s="34">
        <v>50682.77</v>
      </c>
      <c r="Y96" s="35">
        <v>54051.45</v>
      </c>
      <c r="Z96" s="19">
        <f t="shared" si="10"/>
        <v>7837.8574912324329</v>
      </c>
      <c r="AA96" s="13">
        <f t="shared" si="11"/>
        <v>60103.217499999999</v>
      </c>
      <c r="AB96" s="14">
        <f t="shared" si="12"/>
        <v>0.13040662076422835</v>
      </c>
      <c r="AD96" s="15">
        <f t="shared" si="7"/>
        <v>75664.399999999994</v>
      </c>
      <c r="AE96" s="15">
        <f t="shared" si="8"/>
        <v>61101.85</v>
      </c>
      <c r="AF96" s="16">
        <f t="shared" si="13"/>
        <v>0.8075376266778036</v>
      </c>
      <c r="AG96" s="17">
        <f t="shared" si="9"/>
        <v>0.85081566386604757</v>
      </c>
      <c r="AI96" s="108"/>
      <c r="AJ96" s="105"/>
      <c r="AP96"/>
    </row>
    <row r="97" spans="1:42" x14ac:dyDescent="0.45">
      <c r="A97" s="29">
        <v>95</v>
      </c>
      <c r="B97" s="30" t="s">
        <v>143</v>
      </c>
      <c r="C97" s="31" t="s">
        <v>144</v>
      </c>
      <c r="D97" s="31" t="s">
        <v>186</v>
      </c>
      <c r="E97" s="65">
        <v>146.1653</v>
      </c>
      <c r="F97" s="65">
        <v>146.1653</v>
      </c>
      <c r="G97" s="65">
        <v>0.61028260000000001</v>
      </c>
      <c r="H97" s="66" t="s">
        <v>326</v>
      </c>
      <c r="I97" s="67">
        <v>1661410</v>
      </c>
      <c r="J97" s="68">
        <v>2690814</v>
      </c>
      <c r="K97" s="37">
        <v>511039.5</v>
      </c>
      <c r="L97" s="38">
        <v>898032.8</v>
      </c>
      <c r="M97" s="36">
        <v>865359</v>
      </c>
      <c r="N97" s="37">
        <v>1193264</v>
      </c>
      <c r="O97" s="37">
        <v>517782.8</v>
      </c>
      <c r="P97" s="38">
        <v>339874.1</v>
      </c>
      <c r="Q97" s="36">
        <v>1992.09</v>
      </c>
      <c r="R97" s="37">
        <v>4013.5189999999998</v>
      </c>
      <c r="S97" s="37">
        <v>1456.5630000000001</v>
      </c>
      <c r="T97" s="37">
        <v>915.81370000000004</v>
      </c>
      <c r="U97" s="38">
        <v>5702.241</v>
      </c>
      <c r="V97" s="36">
        <v>248593.7</v>
      </c>
      <c r="W97" s="37">
        <v>287097</v>
      </c>
      <c r="X97" s="37">
        <v>206517.5</v>
      </c>
      <c r="Y97" s="38">
        <v>193738.7</v>
      </c>
      <c r="Z97" s="19">
        <f t="shared" si="10"/>
        <v>36771.343692227034</v>
      </c>
      <c r="AA97" s="13">
        <f t="shared" si="11"/>
        <v>233986.72499999998</v>
      </c>
      <c r="AB97" s="14">
        <f t="shared" si="12"/>
        <v>0.15715140973158642</v>
      </c>
      <c r="AD97" s="15">
        <f t="shared" si="7"/>
        <v>1279721.3999999999</v>
      </c>
      <c r="AE97" s="15">
        <f t="shared" si="8"/>
        <v>691570.9</v>
      </c>
      <c r="AF97" s="16">
        <f t="shared" si="13"/>
        <v>0.54040738867069038</v>
      </c>
      <c r="AG97" s="17">
        <f t="shared" si="9"/>
        <v>0.21760850778533739</v>
      </c>
      <c r="AI97" s="108">
        <v>3.2739319447951325</v>
      </c>
      <c r="AJ97" s="105" t="s">
        <v>540</v>
      </c>
      <c r="AP97"/>
    </row>
    <row r="98" spans="1:42" ht="15.45" thickBot="1" x14ac:dyDescent="0.5">
      <c r="A98" s="39">
        <v>96</v>
      </c>
      <c r="B98" s="40" t="s">
        <v>145</v>
      </c>
      <c r="C98" s="41" t="s">
        <v>146</v>
      </c>
      <c r="D98" s="41" t="s">
        <v>186</v>
      </c>
      <c r="E98" s="61">
        <v>203.22329999999999</v>
      </c>
      <c r="F98" s="61">
        <v>203.22329999999999</v>
      </c>
      <c r="G98" s="61">
        <v>0.59345999999999999</v>
      </c>
      <c r="H98" s="62" t="s">
        <v>326</v>
      </c>
      <c r="I98" s="63">
        <v>147703.6</v>
      </c>
      <c r="J98" s="64">
        <v>155117.70000000001</v>
      </c>
      <c r="K98" s="44">
        <v>171090.1</v>
      </c>
      <c r="L98" s="45">
        <v>134264.4</v>
      </c>
      <c r="M98" s="43">
        <v>81417.710000000006</v>
      </c>
      <c r="N98" s="44">
        <v>129851</v>
      </c>
      <c r="O98" s="44">
        <v>90230.05</v>
      </c>
      <c r="P98" s="45">
        <v>48969.58</v>
      </c>
      <c r="Q98" s="43">
        <v>0</v>
      </c>
      <c r="R98" s="44">
        <v>731.31399999999996</v>
      </c>
      <c r="S98" s="44">
        <v>0</v>
      </c>
      <c r="T98" s="44">
        <v>0</v>
      </c>
      <c r="U98" s="45">
        <v>726.43820000000005</v>
      </c>
      <c r="V98" s="43">
        <v>26993.23</v>
      </c>
      <c r="W98" s="44">
        <v>40532.550000000003</v>
      </c>
      <c r="X98" s="44">
        <v>30607.11</v>
      </c>
      <c r="Y98" s="45">
        <v>32027.58</v>
      </c>
      <c r="Z98" s="19">
        <f t="shared" si="10"/>
        <v>4966.0384334163991</v>
      </c>
      <c r="AA98" s="13">
        <f t="shared" si="11"/>
        <v>32540.1175</v>
      </c>
      <c r="AB98" s="14">
        <f t="shared" si="12"/>
        <v>0.15261279967462929</v>
      </c>
      <c r="AD98" s="15">
        <f t="shared" si="7"/>
        <v>151410.65000000002</v>
      </c>
      <c r="AE98" s="15">
        <f t="shared" si="8"/>
        <v>85823.88</v>
      </c>
      <c r="AF98" s="16">
        <f t="shared" si="13"/>
        <v>0.56682855532289167</v>
      </c>
      <c r="AG98" s="17">
        <f t="shared" si="9"/>
        <v>1.2583179947947117E-2</v>
      </c>
      <c r="AI98" s="108"/>
      <c r="AJ98" s="105"/>
      <c r="AP98"/>
    </row>
    <row r="99" spans="1:42" x14ac:dyDescent="0.45">
      <c r="A99" s="46">
        <v>97</v>
      </c>
      <c r="B99" s="47" t="s">
        <v>98</v>
      </c>
      <c r="C99" s="48" t="s">
        <v>99</v>
      </c>
      <c r="D99" s="48" t="s">
        <v>100</v>
      </c>
      <c r="E99" s="57">
        <v>308.09910000000002</v>
      </c>
      <c r="F99" s="57">
        <v>308.09910000000002</v>
      </c>
      <c r="G99" s="57">
        <v>0.6410863</v>
      </c>
      <c r="H99" s="58" t="s">
        <v>327</v>
      </c>
      <c r="I99" s="59">
        <v>135921.20000000001</v>
      </c>
      <c r="J99" s="60">
        <v>262614.40000000002</v>
      </c>
      <c r="K99" s="34">
        <v>104618.7</v>
      </c>
      <c r="L99" s="35">
        <v>103867.4</v>
      </c>
      <c r="M99" s="33">
        <v>147819.20000000001</v>
      </c>
      <c r="N99" s="34">
        <v>158126.5</v>
      </c>
      <c r="O99" s="34">
        <v>84200.14</v>
      </c>
      <c r="P99" s="35">
        <v>90688.25</v>
      </c>
      <c r="Q99" s="33">
        <v>445.41649999999998</v>
      </c>
      <c r="R99" s="34">
        <v>1502.6769999999999</v>
      </c>
      <c r="S99" s="34">
        <v>0</v>
      </c>
      <c r="T99" s="34">
        <v>1202.46</v>
      </c>
      <c r="U99" s="35">
        <v>0</v>
      </c>
      <c r="V99" s="33">
        <v>114889</v>
      </c>
      <c r="W99" s="34">
        <v>107476.4</v>
      </c>
      <c r="X99" s="34">
        <v>139493.1</v>
      </c>
      <c r="Y99" s="35">
        <v>146431.79999999999</v>
      </c>
      <c r="Z99" s="19">
        <f t="shared" si="10"/>
        <v>16290.323878667195</v>
      </c>
      <c r="AA99" s="13">
        <f t="shared" si="11"/>
        <v>127072.575</v>
      </c>
      <c r="AB99" s="14">
        <f t="shared" si="12"/>
        <v>0.12819700772308421</v>
      </c>
      <c r="AD99" s="15">
        <f t="shared" si="7"/>
        <v>120269.95000000001</v>
      </c>
      <c r="AE99" s="15">
        <f t="shared" si="8"/>
        <v>119253.72500000001</v>
      </c>
      <c r="AF99" s="16">
        <f t="shared" si="13"/>
        <v>0.9915504662636011</v>
      </c>
      <c r="AG99" s="17">
        <f t="shared" si="9"/>
        <v>0.48351103221523084</v>
      </c>
      <c r="AI99" s="108"/>
      <c r="AJ99" s="105"/>
      <c r="AP99"/>
    </row>
    <row r="100" spans="1:42" x14ac:dyDescent="0.45">
      <c r="A100" s="29">
        <v>98</v>
      </c>
      <c r="B100" s="30" t="s">
        <v>101</v>
      </c>
      <c r="C100" s="31" t="s">
        <v>102</v>
      </c>
      <c r="D100" s="31" t="s">
        <v>100</v>
      </c>
      <c r="E100" s="65">
        <v>324.09390000000002</v>
      </c>
      <c r="F100" s="65">
        <v>324.09390000000002</v>
      </c>
      <c r="G100" s="65">
        <v>0.63768789999999997</v>
      </c>
      <c r="H100" s="66" t="s">
        <v>327</v>
      </c>
      <c r="I100" s="67">
        <v>15978.83</v>
      </c>
      <c r="J100" s="68">
        <v>24402.55</v>
      </c>
      <c r="K100" s="37">
        <v>9115.5550000000003</v>
      </c>
      <c r="L100" s="38">
        <v>10095.64</v>
      </c>
      <c r="M100" s="36">
        <v>13655.17</v>
      </c>
      <c r="N100" s="37">
        <v>18598.39</v>
      </c>
      <c r="O100" s="37">
        <v>6937.4179999999997</v>
      </c>
      <c r="P100" s="38">
        <v>9367.7649999999994</v>
      </c>
      <c r="Q100" s="36">
        <v>630.38930000000005</v>
      </c>
      <c r="R100" s="37">
        <v>0</v>
      </c>
      <c r="S100" s="37">
        <v>0</v>
      </c>
      <c r="T100" s="37">
        <v>0</v>
      </c>
      <c r="U100" s="38">
        <v>0</v>
      </c>
      <c r="V100" s="36">
        <v>5320.93</v>
      </c>
      <c r="W100" s="37">
        <v>6500.7849999999999</v>
      </c>
      <c r="X100" s="37">
        <v>8703.2340000000004</v>
      </c>
      <c r="Y100" s="38">
        <v>8618.5529999999999</v>
      </c>
      <c r="Z100" s="19">
        <f t="shared" si="10"/>
        <v>1437.2119144100673</v>
      </c>
      <c r="AA100" s="13">
        <f t="shared" si="11"/>
        <v>7285.8755000000001</v>
      </c>
      <c r="AB100" s="14">
        <f t="shared" si="12"/>
        <v>0.19726001554790049</v>
      </c>
      <c r="AD100" s="15">
        <f t="shared" si="7"/>
        <v>13037.235000000001</v>
      </c>
      <c r="AE100" s="15">
        <f t="shared" si="8"/>
        <v>11511.467499999999</v>
      </c>
      <c r="AF100" s="16">
        <f t="shared" si="13"/>
        <v>0.88296847452699889</v>
      </c>
      <c r="AG100" s="17">
        <f t="shared" si="9"/>
        <v>0.5491321099926425</v>
      </c>
      <c r="AI100" s="108"/>
      <c r="AJ100" s="105"/>
      <c r="AP100"/>
    </row>
    <row r="101" spans="1:42" x14ac:dyDescent="0.45">
      <c r="A101" s="29">
        <v>99</v>
      </c>
      <c r="B101" s="30" t="s">
        <v>103</v>
      </c>
      <c r="C101" s="31" t="s">
        <v>104</v>
      </c>
      <c r="D101" s="31" t="s">
        <v>100</v>
      </c>
      <c r="E101" s="65">
        <v>180.08680000000001</v>
      </c>
      <c r="F101" s="65">
        <v>180.08680000000001</v>
      </c>
      <c r="G101" s="65">
        <v>0.70635650000000005</v>
      </c>
      <c r="H101" s="66" t="s">
        <v>326</v>
      </c>
      <c r="I101" s="67">
        <v>3473.3490000000002</v>
      </c>
      <c r="J101" s="68">
        <v>3620.58</v>
      </c>
      <c r="K101" s="37">
        <v>7687.2950000000001</v>
      </c>
      <c r="L101" s="38">
        <v>10545.71</v>
      </c>
      <c r="M101" s="36">
        <v>5746.1109999999999</v>
      </c>
      <c r="N101" s="37">
        <v>7319.6880000000001</v>
      </c>
      <c r="O101" s="37">
        <v>6906.53</v>
      </c>
      <c r="P101" s="38">
        <v>10864.18</v>
      </c>
      <c r="Q101" s="36">
        <v>51391.3</v>
      </c>
      <c r="R101" s="37">
        <v>85396.12</v>
      </c>
      <c r="S101" s="37">
        <v>39424.660000000003</v>
      </c>
      <c r="T101" s="37">
        <v>32402.23</v>
      </c>
      <c r="U101" s="38">
        <v>1552.88</v>
      </c>
      <c r="V101" s="36">
        <v>33177.81</v>
      </c>
      <c r="W101" s="37">
        <v>30021.55</v>
      </c>
      <c r="X101" s="37">
        <v>33720.93</v>
      </c>
      <c r="Y101" s="38">
        <v>24685.7</v>
      </c>
      <c r="Z101" s="19">
        <f t="shared" si="10"/>
        <v>3589.6115522251803</v>
      </c>
      <c r="AA101" s="13">
        <f t="shared" si="11"/>
        <v>30401.497500000001</v>
      </c>
      <c r="AB101" s="14">
        <f t="shared" si="12"/>
        <v>0.11807351109020797</v>
      </c>
      <c r="AD101" s="15">
        <f t="shared" si="7"/>
        <v>5653.9375</v>
      </c>
      <c r="AE101" s="15">
        <f t="shared" si="8"/>
        <v>7113.1090000000004</v>
      </c>
      <c r="AF101" s="16">
        <f t="shared" si="13"/>
        <v>1.2580805854327184</v>
      </c>
      <c r="AG101" s="17">
        <f t="shared" si="9"/>
        <v>0.52382248479073579</v>
      </c>
      <c r="AI101" s="108"/>
      <c r="AJ101" s="105"/>
      <c r="AP101"/>
    </row>
    <row r="102" spans="1:42" ht="15.45" thickBot="1" x14ac:dyDescent="0.5">
      <c r="A102" s="39">
        <v>100</v>
      </c>
      <c r="B102" s="40" t="s">
        <v>283</v>
      </c>
      <c r="C102" s="41" t="s">
        <v>284</v>
      </c>
      <c r="D102" s="41" t="s">
        <v>100</v>
      </c>
      <c r="E102" s="61">
        <v>75.007199999999997</v>
      </c>
      <c r="F102" s="61">
        <v>75.007210000000001</v>
      </c>
      <c r="G102" s="61">
        <v>0.7906685</v>
      </c>
      <c r="H102" s="62" t="s">
        <v>327</v>
      </c>
      <c r="I102" s="63">
        <v>775403.8</v>
      </c>
      <c r="J102" s="64">
        <v>604766.9</v>
      </c>
      <c r="K102" s="44">
        <v>863130.3</v>
      </c>
      <c r="L102" s="45">
        <v>698830.3</v>
      </c>
      <c r="M102" s="43">
        <v>979494.2</v>
      </c>
      <c r="N102" s="44">
        <v>847355.7</v>
      </c>
      <c r="O102" s="44">
        <v>934517.9</v>
      </c>
      <c r="P102" s="45">
        <v>799022.7</v>
      </c>
      <c r="Q102" s="43">
        <v>1232561</v>
      </c>
      <c r="R102" s="44">
        <v>834835.3</v>
      </c>
      <c r="S102" s="44">
        <v>764064.8</v>
      </c>
      <c r="T102" s="44">
        <v>666510.19999999995</v>
      </c>
      <c r="U102" s="45">
        <v>88142.25</v>
      </c>
      <c r="V102" s="43">
        <v>807233.6</v>
      </c>
      <c r="W102" s="44">
        <v>740055.7</v>
      </c>
      <c r="X102" s="44">
        <v>786536.2</v>
      </c>
      <c r="Y102" s="45">
        <v>1072804</v>
      </c>
      <c r="Z102" s="19">
        <f t="shared" si="10"/>
        <v>129975.96203753134</v>
      </c>
      <c r="AA102" s="13">
        <f t="shared" si="11"/>
        <v>851657.375</v>
      </c>
      <c r="AB102" s="14">
        <f t="shared" si="12"/>
        <v>0.15261531908595441</v>
      </c>
      <c r="AD102" s="15">
        <f t="shared" si="7"/>
        <v>737117.05</v>
      </c>
      <c r="AE102" s="15">
        <f t="shared" si="8"/>
        <v>890936.8</v>
      </c>
      <c r="AF102" s="16">
        <f t="shared" si="13"/>
        <v>1.2086775092232638</v>
      </c>
      <c r="AG102" s="17">
        <f t="shared" si="9"/>
        <v>6.5039657850595664E-2</v>
      </c>
      <c r="AI102" s="108"/>
      <c r="AJ102" s="105"/>
      <c r="AP102"/>
    </row>
    <row r="103" spans="1:42" x14ac:dyDescent="0.45">
      <c r="A103" s="46">
        <v>101</v>
      </c>
      <c r="B103" s="47" t="s">
        <v>110</v>
      </c>
      <c r="C103" s="48" t="s">
        <v>111</v>
      </c>
      <c r="D103" s="48" t="s">
        <v>107</v>
      </c>
      <c r="E103" s="57">
        <v>239.1131</v>
      </c>
      <c r="F103" s="57">
        <v>239.11340000000001</v>
      </c>
      <c r="G103" s="57">
        <v>2.0531640000000002</v>
      </c>
      <c r="H103" s="58" t="s">
        <v>327</v>
      </c>
      <c r="I103" s="59">
        <v>8824.3359999999993</v>
      </c>
      <c r="J103" s="60">
        <v>12069.51</v>
      </c>
      <c r="K103" s="34">
        <v>19662.93</v>
      </c>
      <c r="L103" s="35">
        <v>12327.64</v>
      </c>
      <c r="M103" s="33">
        <v>4992.018</v>
      </c>
      <c r="N103" s="34">
        <v>43351.78</v>
      </c>
      <c r="O103" s="34">
        <v>28427.99</v>
      </c>
      <c r="P103" s="35">
        <v>26373.49</v>
      </c>
      <c r="Q103" s="33">
        <v>1458.537</v>
      </c>
      <c r="R103" s="34">
        <v>0</v>
      </c>
      <c r="S103" s="34">
        <v>2718.819</v>
      </c>
      <c r="T103" s="34">
        <v>903.33309999999994</v>
      </c>
      <c r="U103" s="35">
        <v>0</v>
      </c>
      <c r="V103" s="33">
        <v>1015.13</v>
      </c>
      <c r="W103" s="34">
        <v>0</v>
      </c>
      <c r="X103" s="34">
        <v>5494.7110000000002</v>
      </c>
      <c r="Y103" s="35">
        <v>2614.0230000000001</v>
      </c>
      <c r="Z103" s="19">
        <f t="shared" si="10"/>
        <v>2076.3086573487817</v>
      </c>
      <c r="AA103" s="13">
        <f t="shared" si="11"/>
        <v>2280.9660000000003</v>
      </c>
      <c r="AB103" s="14">
        <f t="shared" si="12"/>
        <v>0.91027602224179638</v>
      </c>
      <c r="AD103" s="15">
        <f t="shared" si="7"/>
        <v>12198.575000000001</v>
      </c>
      <c r="AE103" s="15">
        <f t="shared" si="8"/>
        <v>27400.74</v>
      </c>
      <c r="AF103" s="16">
        <f t="shared" si="13"/>
        <v>2.2462246614871</v>
      </c>
      <c r="AG103" s="17">
        <f t="shared" si="9"/>
        <v>0.17731697858380127</v>
      </c>
      <c r="AI103" s="108"/>
      <c r="AJ103" s="105"/>
      <c r="AP103"/>
    </row>
    <row r="104" spans="1:42" x14ac:dyDescent="0.45">
      <c r="A104" s="29">
        <v>102</v>
      </c>
      <c r="B104" s="30" t="s">
        <v>503</v>
      </c>
      <c r="C104" s="31" t="s">
        <v>386</v>
      </c>
      <c r="D104" s="31" t="s">
        <v>107</v>
      </c>
      <c r="E104" s="65">
        <v>203.15</v>
      </c>
      <c r="F104" s="65">
        <v>203.15</v>
      </c>
      <c r="G104" s="65">
        <v>0.68476950000000003</v>
      </c>
      <c r="H104" s="66" t="s">
        <v>326</v>
      </c>
      <c r="I104" s="67">
        <v>40061.65</v>
      </c>
      <c r="J104" s="68">
        <v>71655.13</v>
      </c>
      <c r="K104" s="37">
        <v>10444.19</v>
      </c>
      <c r="L104" s="38">
        <v>18074.259999999998</v>
      </c>
      <c r="M104" s="36">
        <v>36856.78</v>
      </c>
      <c r="N104" s="37">
        <v>59273.71</v>
      </c>
      <c r="O104" s="37">
        <v>31058.54</v>
      </c>
      <c r="P104" s="38">
        <v>47422.71</v>
      </c>
      <c r="Q104" s="36">
        <v>2646.7</v>
      </c>
      <c r="R104" s="37">
        <v>2586.924</v>
      </c>
      <c r="S104" s="37">
        <v>4566.5320000000002</v>
      </c>
      <c r="T104" s="37">
        <v>1354.808</v>
      </c>
      <c r="U104" s="38">
        <v>4803.2929999999997</v>
      </c>
      <c r="V104" s="36">
        <v>49027.69</v>
      </c>
      <c r="W104" s="37">
        <v>59267.11</v>
      </c>
      <c r="X104" s="37">
        <v>48193.71</v>
      </c>
      <c r="Y104" s="38">
        <v>48510.78</v>
      </c>
      <c r="Z104" s="19">
        <f t="shared" si="10"/>
        <v>4638.3442394532076</v>
      </c>
      <c r="AA104" s="13">
        <f t="shared" si="11"/>
        <v>51249.822500000002</v>
      </c>
      <c r="AB104" s="14">
        <f t="shared" si="12"/>
        <v>9.0504591297915368E-2</v>
      </c>
      <c r="AD104" s="15">
        <f t="shared" si="7"/>
        <v>29067.955000000002</v>
      </c>
      <c r="AE104" s="15">
        <f t="shared" si="8"/>
        <v>42139.744999999995</v>
      </c>
      <c r="AF104" s="16">
        <f t="shared" si="13"/>
        <v>1.4496976137468216</v>
      </c>
      <c r="AG104" s="17">
        <f t="shared" si="9"/>
        <v>0.58895188153393896</v>
      </c>
      <c r="AI104" s="108"/>
      <c r="AJ104" s="105"/>
      <c r="AP104"/>
    </row>
    <row r="105" spans="1:42" x14ac:dyDescent="0.45">
      <c r="A105" s="29">
        <v>103</v>
      </c>
      <c r="B105" s="30" t="s">
        <v>112</v>
      </c>
      <c r="C105" s="31" t="s">
        <v>113</v>
      </c>
      <c r="D105" s="31" t="s">
        <v>107</v>
      </c>
      <c r="E105" s="65">
        <v>174.08750000000001</v>
      </c>
      <c r="F105" s="65">
        <v>174.08750000000001</v>
      </c>
      <c r="G105" s="65">
        <v>0.74889559999999999</v>
      </c>
      <c r="H105" s="66" t="s">
        <v>326</v>
      </c>
      <c r="I105" s="67">
        <v>11681.72</v>
      </c>
      <c r="J105" s="68">
        <v>11449.27</v>
      </c>
      <c r="K105" s="37">
        <v>13008.6</v>
      </c>
      <c r="L105" s="38">
        <v>13275.17</v>
      </c>
      <c r="M105" s="36">
        <v>12260.28</v>
      </c>
      <c r="N105" s="37">
        <v>14678.25</v>
      </c>
      <c r="O105" s="37">
        <v>14530.27</v>
      </c>
      <c r="P105" s="38">
        <v>21709.17</v>
      </c>
      <c r="Q105" s="36">
        <v>10308.49</v>
      </c>
      <c r="R105" s="37">
        <v>16402.68</v>
      </c>
      <c r="S105" s="37">
        <v>12201.15</v>
      </c>
      <c r="T105" s="37">
        <v>4755.4889999999996</v>
      </c>
      <c r="U105" s="38">
        <v>7054.3729999999996</v>
      </c>
      <c r="V105" s="36">
        <v>20812.02</v>
      </c>
      <c r="W105" s="37">
        <v>15928.57</v>
      </c>
      <c r="X105" s="37">
        <v>21428.71</v>
      </c>
      <c r="Y105" s="38">
        <v>20996.13</v>
      </c>
      <c r="Z105" s="19">
        <f t="shared" si="10"/>
        <v>2241.3879179581609</v>
      </c>
      <c r="AA105" s="13">
        <f t="shared" si="11"/>
        <v>19791.357499999998</v>
      </c>
      <c r="AB105" s="14">
        <f t="shared" si="12"/>
        <v>0.11325084284684166</v>
      </c>
      <c r="AD105" s="15">
        <f t="shared" si="7"/>
        <v>12345.16</v>
      </c>
      <c r="AE105" s="15">
        <f t="shared" si="8"/>
        <v>14604.26</v>
      </c>
      <c r="AF105" s="16">
        <f t="shared" si="13"/>
        <v>1.182994793101102</v>
      </c>
      <c r="AG105" s="17">
        <f t="shared" si="9"/>
        <v>0.15225920045411034</v>
      </c>
      <c r="AI105" s="108"/>
      <c r="AJ105" s="105"/>
      <c r="AP105"/>
    </row>
    <row r="106" spans="1:42" x14ac:dyDescent="0.45">
      <c r="A106" s="29">
        <v>104</v>
      </c>
      <c r="B106" s="30" t="s">
        <v>114</v>
      </c>
      <c r="C106" s="31" t="s">
        <v>115</v>
      </c>
      <c r="D106" s="31" t="s">
        <v>107</v>
      </c>
      <c r="E106" s="65">
        <v>210.02809999999999</v>
      </c>
      <c r="F106" s="65">
        <v>210.0282</v>
      </c>
      <c r="G106" s="65">
        <v>0.62184039999999996</v>
      </c>
      <c r="H106" s="66" t="s">
        <v>396</v>
      </c>
      <c r="I106" s="67">
        <v>176673.55</v>
      </c>
      <c r="J106" s="68">
        <v>316745.84999999998</v>
      </c>
      <c r="K106" s="37">
        <v>26002.005000000001</v>
      </c>
      <c r="L106" s="38">
        <v>30276.055</v>
      </c>
      <c r="M106" s="36">
        <v>201299.65000000002</v>
      </c>
      <c r="N106" s="37">
        <v>205240.75</v>
      </c>
      <c r="O106" s="37">
        <v>31082.78</v>
      </c>
      <c r="P106" s="38">
        <v>38577.539999999994</v>
      </c>
      <c r="Q106" s="36">
        <v>3741.0029999999997</v>
      </c>
      <c r="R106" s="37">
        <v>1489.7130999999999</v>
      </c>
      <c r="S106" s="37">
        <v>4088.748</v>
      </c>
      <c r="T106" s="37">
        <v>2632.6062999999999</v>
      </c>
      <c r="U106" s="38">
        <v>487.44805000000002</v>
      </c>
      <c r="V106" s="36">
        <v>51204.01</v>
      </c>
      <c r="W106" s="37">
        <v>53913.274999999994</v>
      </c>
      <c r="X106" s="37">
        <v>59673.025000000001</v>
      </c>
      <c r="Y106" s="38">
        <v>50260.604999999996</v>
      </c>
      <c r="Z106" s="19">
        <f t="shared" si="10"/>
        <v>3666.2712098966704</v>
      </c>
      <c r="AA106" s="13">
        <f t="shared" si="11"/>
        <v>53762.728749999995</v>
      </c>
      <c r="AB106" s="14">
        <f t="shared" si="12"/>
        <v>6.8193547744666336E-2</v>
      </c>
      <c r="AD106" s="15">
        <f t="shared" si="7"/>
        <v>103474.80249999999</v>
      </c>
      <c r="AE106" s="15">
        <f t="shared" si="8"/>
        <v>119938.59500000002</v>
      </c>
      <c r="AF106" s="16">
        <f t="shared" si="13"/>
        <v>1.1591091947240009</v>
      </c>
      <c r="AG106" s="17">
        <f t="shared" si="9"/>
        <v>0.83536580010237105</v>
      </c>
      <c r="AI106" s="108"/>
      <c r="AJ106" s="105"/>
      <c r="AP106"/>
    </row>
    <row r="107" spans="1:42" x14ac:dyDescent="0.45">
      <c r="A107" s="29">
        <v>105</v>
      </c>
      <c r="B107" s="30" t="s">
        <v>116</v>
      </c>
      <c r="C107" s="31" t="s">
        <v>117</v>
      </c>
      <c r="D107" s="31" t="s">
        <v>107</v>
      </c>
      <c r="E107" s="65">
        <v>132.07689999999999</v>
      </c>
      <c r="F107" s="65">
        <v>132.07689999999999</v>
      </c>
      <c r="G107" s="65">
        <v>0.7053218</v>
      </c>
      <c r="H107" s="66" t="s">
        <v>326</v>
      </c>
      <c r="I107" s="67">
        <v>10400000</v>
      </c>
      <c r="J107" s="68">
        <v>15400000</v>
      </c>
      <c r="K107" s="37">
        <v>1512632</v>
      </c>
      <c r="L107" s="38">
        <v>3018661</v>
      </c>
      <c r="M107" s="36">
        <v>11200000</v>
      </c>
      <c r="N107" s="37">
        <v>10900000</v>
      </c>
      <c r="O107" s="37">
        <v>4118258</v>
      </c>
      <c r="P107" s="38">
        <v>4797464</v>
      </c>
      <c r="Q107" s="36">
        <v>4010260</v>
      </c>
      <c r="R107" s="37">
        <v>1494012</v>
      </c>
      <c r="S107" s="37">
        <v>4524346</v>
      </c>
      <c r="T107" s="37">
        <v>3128972</v>
      </c>
      <c r="U107" s="38">
        <v>13074.29</v>
      </c>
      <c r="V107" s="36">
        <v>5817926</v>
      </c>
      <c r="W107" s="37">
        <v>5888370</v>
      </c>
      <c r="X107" s="37">
        <v>5847838</v>
      </c>
      <c r="Y107" s="38">
        <v>5117786</v>
      </c>
      <c r="Z107" s="19">
        <f t="shared" si="10"/>
        <v>318636.89868563559</v>
      </c>
      <c r="AA107" s="13">
        <f t="shared" si="11"/>
        <v>5667980</v>
      </c>
      <c r="AB107" s="14">
        <f t="shared" si="12"/>
        <v>5.6217011825312649E-2</v>
      </c>
      <c r="AD107" s="15">
        <f t="shared" si="7"/>
        <v>6709330.5</v>
      </c>
      <c r="AE107" s="15">
        <f t="shared" si="8"/>
        <v>7848732</v>
      </c>
      <c r="AF107" s="16">
        <f t="shared" si="13"/>
        <v>1.1698234272406167</v>
      </c>
      <c r="AG107" s="17">
        <f t="shared" si="9"/>
        <v>0.96526197115708046</v>
      </c>
      <c r="AI107" s="108"/>
      <c r="AJ107" s="105"/>
      <c r="AP107"/>
    </row>
    <row r="108" spans="1:42" x14ac:dyDescent="0.45">
      <c r="A108" s="29">
        <v>106</v>
      </c>
      <c r="B108" s="30" t="s">
        <v>159</v>
      </c>
      <c r="C108" s="31" t="s">
        <v>160</v>
      </c>
      <c r="D108" s="31" t="s">
        <v>107</v>
      </c>
      <c r="E108" s="65">
        <v>114.0667</v>
      </c>
      <c r="F108" s="65">
        <v>114.0667</v>
      </c>
      <c r="G108" s="65">
        <v>0.68815210000000004</v>
      </c>
      <c r="H108" s="66" t="s">
        <v>326</v>
      </c>
      <c r="I108" s="67">
        <v>130157.3</v>
      </c>
      <c r="J108" s="68">
        <v>141478.70000000001</v>
      </c>
      <c r="K108" s="37">
        <v>108215.1</v>
      </c>
      <c r="L108" s="38">
        <v>240019.7</v>
      </c>
      <c r="M108" s="36">
        <v>113227.2</v>
      </c>
      <c r="N108" s="37">
        <v>109305.9</v>
      </c>
      <c r="O108" s="37">
        <v>239497.4</v>
      </c>
      <c r="P108" s="38">
        <v>343545.8</v>
      </c>
      <c r="Q108" s="36">
        <v>100271.7</v>
      </c>
      <c r="R108" s="37">
        <v>63533.57</v>
      </c>
      <c r="S108" s="37">
        <v>121704.5</v>
      </c>
      <c r="T108" s="37">
        <v>89332.85</v>
      </c>
      <c r="U108" s="38">
        <v>37255.79</v>
      </c>
      <c r="V108" s="36">
        <v>205645.2</v>
      </c>
      <c r="W108" s="37">
        <v>237467.1</v>
      </c>
      <c r="X108" s="37">
        <v>231124.8</v>
      </c>
      <c r="Y108" s="38">
        <v>210139.1</v>
      </c>
      <c r="Z108" s="19">
        <f t="shared" si="10"/>
        <v>13484.904594490088</v>
      </c>
      <c r="AA108" s="13">
        <f t="shared" si="11"/>
        <v>221094.05000000002</v>
      </c>
      <c r="AB108" s="14">
        <f t="shared" si="12"/>
        <v>6.0991711873250712E-2</v>
      </c>
      <c r="AD108" s="15">
        <f t="shared" si="7"/>
        <v>135818</v>
      </c>
      <c r="AE108" s="15">
        <f t="shared" si="8"/>
        <v>176362.3</v>
      </c>
      <c r="AF108" s="16">
        <f t="shared" si="13"/>
        <v>1.2985193420606989</v>
      </c>
      <c r="AG108" s="17">
        <f t="shared" si="9"/>
        <v>0.49114930180960314</v>
      </c>
      <c r="AI108" s="108"/>
      <c r="AJ108" s="105"/>
      <c r="AP108"/>
    </row>
    <row r="109" spans="1:42" x14ac:dyDescent="0.45">
      <c r="A109" s="29">
        <v>107</v>
      </c>
      <c r="B109" s="30" t="s">
        <v>118</v>
      </c>
      <c r="C109" s="31" t="s">
        <v>119</v>
      </c>
      <c r="D109" s="31" t="s">
        <v>107</v>
      </c>
      <c r="E109" s="65">
        <v>144.06540000000001</v>
      </c>
      <c r="F109" s="65">
        <v>144.06540000000001</v>
      </c>
      <c r="G109" s="65">
        <v>0.96503969999999994</v>
      </c>
      <c r="H109" s="66" t="s">
        <v>327</v>
      </c>
      <c r="I109" s="67">
        <v>9356.3289999999997</v>
      </c>
      <c r="J109" s="68">
        <v>15638.28</v>
      </c>
      <c r="K109" s="37">
        <v>9060.7690000000002</v>
      </c>
      <c r="L109" s="38">
        <v>13785.23</v>
      </c>
      <c r="M109" s="36">
        <v>8224.0079999999998</v>
      </c>
      <c r="N109" s="37">
        <v>15154.38</v>
      </c>
      <c r="O109" s="37">
        <v>17211.78</v>
      </c>
      <c r="P109" s="38">
        <v>14037.6</v>
      </c>
      <c r="Q109" s="36">
        <v>5696.85</v>
      </c>
      <c r="R109" s="37">
        <v>4865.0330000000004</v>
      </c>
      <c r="S109" s="37">
        <v>4212.5469999999996</v>
      </c>
      <c r="T109" s="37">
        <v>3928.4140000000002</v>
      </c>
      <c r="U109" s="38">
        <v>7411.7219999999998</v>
      </c>
      <c r="V109" s="36">
        <v>14421.5</v>
      </c>
      <c r="W109" s="37">
        <v>12050.5</v>
      </c>
      <c r="X109" s="37">
        <v>15428.15</v>
      </c>
      <c r="Y109" s="38">
        <v>14942.39</v>
      </c>
      <c r="Z109" s="19">
        <f t="shared" si="10"/>
        <v>1296.9633207708689</v>
      </c>
      <c r="AA109" s="13">
        <f t="shared" si="11"/>
        <v>14210.635</v>
      </c>
      <c r="AB109" s="14">
        <f t="shared" si="12"/>
        <v>9.1267091215196855E-2</v>
      </c>
      <c r="AD109" s="15">
        <f t="shared" si="7"/>
        <v>11570.779500000001</v>
      </c>
      <c r="AE109" s="15">
        <f t="shared" si="8"/>
        <v>14595.99</v>
      </c>
      <c r="AF109" s="16">
        <f t="shared" si="13"/>
        <v>1.2614526099991794</v>
      </c>
      <c r="AG109" s="17">
        <f t="shared" si="9"/>
        <v>0.5268073577266148</v>
      </c>
      <c r="AI109" s="108"/>
      <c r="AJ109" s="105"/>
      <c r="AP109"/>
    </row>
    <row r="110" spans="1:42" x14ac:dyDescent="0.45">
      <c r="A110" s="29">
        <v>108</v>
      </c>
      <c r="B110" s="30" t="s">
        <v>120</v>
      </c>
      <c r="C110" s="31" t="s">
        <v>121</v>
      </c>
      <c r="D110" s="31" t="s">
        <v>107</v>
      </c>
      <c r="E110" s="65">
        <v>175.1079</v>
      </c>
      <c r="F110" s="65">
        <v>175.1079</v>
      </c>
      <c r="G110" s="65">
        <v>0.89220429999999995</v>
      </c>
      <c r="H110" s="66" t="s">
        <v>326</v>
      </c>
      <c r="I110" s="67">
        <v>621901.6</v>
      </c>
      <c r="J110" s="68">
        <v>1786903</v>
      </c>
      <c r="K110" s="37">
        <v>31773.01</v>
      </c>
      <c r="L110" s="38">
        <v>34870.160000000003</v>
      </c>
      <c r="M110" s="36">
        <v>73877.87</v>
      </c>
      <c r="N110" s="37">
        <v>179454</v>
      </c>
      <c r="O110" s="37">
        <v>26998.99</v>
      </c>
      <c r="P110" s="38">
        <v>26883.43</v>
      </c>
      <c r="Q110" s="36">
        <v>5917.0919999999996</v>
      </c>
      <c r="R110" s="37">
        <v>15585.81</v>
      </c>
      <c r="S110" s="37">
        <v>11876.45</v>
      </c>
      <c r="T110" s="37">
        <v>12795.45</v>
      </c>
      <c r="U110" s="38">
        <v>0</v>
      </c>
      <c r="V110" s="36">
        <v>220703</v>
      </c>
      <c r="W110" s="37">
        <v>228622.5</v>
      </c>
      <c r="X110" s="37">
        <v>257732.5</v>
      </c>
      <c r="Y110" s="38">
        <v>209217.9</v>
      </c>
      <c r="Z110" s="19">
        <f t="shared" si="10"/>
        <v>17929.387341091024</v>
      </c>
      <c r="AA110" s="13">
        <f t="shared" si="11"/>
        <v>229068.97500000001</v>
      </c>
      <c r="AB110" s="14">
        <f t="shared" si="12"/>
        <v>7.8270692664037217E-2</v>
      </c>
      <c r="AD110" s="15">
        <f t="shared" si="7"/>
        <v>328385.88</v>
      </c>
      <c r="AE110" s="15">
        <f t="shared" si="8"/>
        <v>50438.429999999993</v>
      </c>
      <c r="AF110" s="16">
        <f t="shared" si="13"/>
        <v>0.15359500231861367</v>
      </c>
      <c r="AG110" s="17">
        <f t="shared" si="9"/>
        <v>0.23921840101142239</v>
      </c>
      <c r="AI110" s="108"/>
      <c r="AJ110" s="105"/>
      <c r="AP110"/>
    </row>
    <row r="111" spans="1:42" x14ac:dyDescent="0.45">
      <c r="A111" s="29">
        <v>109</v>
      </c>
      <c r="B111" s="30" t="s">
        <v>122</v>
      </c>
      <c r="C111" s="31" t="s">
        <v>123</v>
      </c>
      <c r="D111" s="31" t="s">
        <v>107</v>
      </c>
      <c r="E111" s="65">
        <v>130.0497</v>
      </c>
      <c r="F111" s="65">
        <v>130.0497</v>
      </c>
      <c r="G111" s="65">
        <v>0.79543249999999999</v>
      </c>
      <c r="H111" s="66" t="s">
        <v>327</v>
      </c>
      <c r="I111" s="67">
        <v>28846.9</v>
      </c>
      <c r="J111" s="68">
        <v>57059.82</v>
      </c>
      <c r="K111" s="37">
        <v>17591.64</v>
      </c>
      <c r="L111" s="38">
        <v>12014.97</v>
      </c>
      <c r="M111" s="36">
        <v>24246.959999999999</v>
      </c>
      <c r="N111" s="37">
        <v>44623.31</v>
      </c>
      <c r="O111" s="37">
        <v>20220.169999999998</v>
      </c>
      <c r="P111" s="38">
        <v>16542.009999999998</v>
      </c>
      <c r="Q111" s="36">
        <v>14089.01</v>
      </c>
      <c r="R111" s="37">
        <v>13501.36</v>
      </c>
      <c r="S111" s="37">
        <v>10927.69</v>
      </c>
      <c r="T111" s="37">
        <v>7573.848</v>
      </c>
      <c r="U111" s="38">
        <v>2589.6379999999999</v>
      </c>
      <c r="V111" s="36">
        <v>16069.63</v>
      </c>
      <c r="W111" s="37">
        <v>16449.849999999999</v>
      </c>
      <c r="X111" s="37">
        <v>16561.669999999998</v>
      </c>
      <c r="Y111" s="38">
        <v>23678.38</v>
      </c>
      <c r="Z111" s="19">
        <f t="shared" si="10"/>
        <v>3174.029950924963</v>
      </c>
      <c r="AA111" s="13">
        <f t="shared" si="11"/>
        <v>18189.8825</v>
      </c>
      <c r="AB111" s="14">
        <f t="shared" si="12"/>
        <v>0.17449425255632978</v>
      </c>
      <c r="AD111" s="15">
        <f t="shared" si="7"/>
        <v>23219.27</v>
      </c>
      <c r="AE111" s="15">
        <f t="shared" si="8"/>
        <v>22233.564999999999</v>
      </c>
      <c r="AF111" s="16">
        <f t="shared" si="13"/>
        <v>0.95754797631450073</v>
      </c>
      <c r="AG111" s="17">
        <f t="shared" si="9"/>
        <v>0.84144336547575049</v>
      </c>
      <c r="AI111" s="108"/>
      <c r="AJ111" s="105"/>
      <c r="AP111"/>
    </row>
    <row r="112" spans="1:42" ht="15.45" thickBot="1" x14ac:dyDescent="0.5">
      <c r="A112" s="39">
        <v>110</v>
      </c>
      <c r="B112" s="40" t="s">
        <v>285</v>
      </c>
      <c r="C112" s="41" t="s">
        <v>286</v>
      </c>
      <c r="D112" s="41" t="s">
        <v>107</v>
      </c>
      <c r="E112" s="61">
        <v>230.06610000000001</v>
      </c>
      <c r="F112" s="61">
        <v>230.06630000000001</v>
      </c>
      <c r="G112" s="61">
        <v>0.91661300000000001</v>
      </c>
      <c r="H112" s="62" t="s">
        <v>327</v>
      </c>
      <c r="I112" s="63">
        <v>1319.819</v>
      </c>
      <c r="J112" s="64">
        <v>3607.9879999999998</v>
      </c>
      <c r="K112" s="44">
        <v>2010.318</v>
      </c>
      <c r="L112" s="45">
        <v>3616.6849999999999</v>
      </c>
      <c r="M112" s="43">
        <v>1338.6079999999999</v>
      </c>
      <c r="N112" s="44">
        <v>4326.76</v>
      </c>
      <c r="O112" s="44">
        <v>4244.2030000000004</v>
      </c>
      <c r="P112" s="45">
        <v>3377.11</v>
      </c>
      <c r="Q112" s="43">
        <v>759.6848</v>
      </c>
      <c r="R112" s="44">
        <v>0</v>
      </c>
      <c r="S112" s="44">
        <v>0</v>
      </c>
      <c r="T112" s="44">
        <v>0</v>
      </c>
      <c r="U112" s="45">
        <v>0</v>
      </c>
      <c r="V112" s="43">
        <v>3843.3429999999998</v>
      </c>
      <c r="W112" s="44">
        <v>3059.1179999999999</v>
      </c>
      <c r="X112" s="44">
        <v>4098.3779999999997</v>
      </c>
      <c r="Y112" s="45">
        <v>5190.2920000000004</v>
      </c>
      <c r="Z112" s="19">
        <f t="shared" si="10"/>
        <v>762.748461966778</v>
      </c>
      <c r="AA112" s="13">
        <f t="shared" si="11"/>
        <v>4047.7827500000003</v>
      </c>
      <c r="AB112" s="14">
        <f t="shared" si="12"/>
        <v>0.18843611652991454</v>
      </c>
      <c r="AD112" s="15">
        <f t="shared" si="7"/>
        <v>2809.1529999999998</v>
      </c>
      <c r="AE112" s="15">
        <f t="shared" si="8"/>
        <v>3810.6565000000001</v>
      </c>
      <c r="AF112" s="16">
        <f t="shared" si="13"/>
        <v>1.356514401315984</v>
      </c>
      <c r="AG112" s="17">
        <f t="shared" si="9"/>
        <v>0.47899139967626969</v>
      </c>
      <c r="AI112" s="108"/>
      <c r="AJ112" s="105"/>
      <c r="AP112"/>
    </row>
    <row r="113" spans="1:42" ht="15.45" thickBot="1" x14ac:dyDescent="0.5">
      <c r="A113" s="50">
        <v>111</v>
      </c>
      <c r="B113" s="51" t="s">
        <v>436</v>
      </c>
      <c r="C113" s="52" t="s">
        <v>241</v>
      </c>
      <c r="D113" s="52" t="s">
        <v>131</v>
      </c>
      <c r="E113" s="69">
        <v>220.1182</v>
      </c>
      <c r="F113" s="69">
        <v>220.1182</v>
      </c>
      <c r="G113" s="69">
        <v>1.696291</v>
      </c>
      <c r="H113" s="70" t="s">
        <v>326</v>
      </c>
      <c r="I113" s="71">
        <v>548968</v>
      </c>
      <c r="J113" s="72">
        <v>765340</v>
      </c>
      <c r="K113" s="55">
        <v>783726.6</v>
      </c>
      <c r="L113" s="56">
        <v>1037553</v>
      </c>
      <c r="M113" s="54">
        <v>662381.80000000005</v>
      </c>
      <c r="N113" s="55">
        <v>974694.5</v>
      </c>
      <c r="O113" s="55">
        <v>922682.7</v>
      </c>
      <c r="P113" s="56">
        <v>891309</v>
      </c>
      <c r="Q113" s="54">
        <v>9828.2160000000003</v>
      </c>
      <c r="R113" s="55">
        <v>95190.63</v>
      </c>
      <c r="S113" s="55">
        <v>14559.93</v>
      </c>
      <c r="T113" s="55">
        <v>17060.66</v>
      </c>
      <c r="U113" s="56">
        <v>1268.9970000000001</v>
      </c>
      <c r="V113" s="54">
        <v>950983</v>
      </c>
      <c r="W113" s="55">
        <v>969905.8</v>
      </c>
      <c r="X113" s="55">
        <v>1176526</v>
      </c>
      <c r="Y113" s="56">
        <v>1085889</v>
      </c>
      <c r="Z113" s="19">
        <f t="shared" si="10"/>
        <v>91442.065519691198</v>
      </c>
      <c r="AA113" s="13">
        <f t="shared" si="11"/>
        <v>1045825.95</v>
      </c>
      <c r="AB113" s="14">
        <f t="shared" si="12"/>
        <v>8.7435261593663077E-2</v>
      </c>
      <c r="AD113" s="15">
        <f t="shared" si="7"/>
        <v>774533.3</v>
      </c>
      <c r="AE113" s="15">
        <f t="shared" si="8"/>
        <v>906995.85</v>
      </c>
      <c r="AF113" s="16">
        <f t="shared" si="13"/>
        <v>1.1710224079455331</v>
      </c>
      <c r="AG113" s="17">
        <f t="shared" si="9"/>
        <v>0.54008435414144107</v>
      </c>
      <c r="AI113" s="108"/>
      <c r="AJ113" s="105"/>
      <c r="AP113"/>
    </row>
    <row r="114" spans="1:42" x14ac:dyDescent="0.45">
      <c r="A114" s="46">
        <v>112</v>
      </c>
      <c r="B114" s="47" t="s">
        <v>132</v>
      </c>
      <c r="C114" s="48" t="s">
        <v>133</v>
      </c>
      <c r="D114" s="48" t="s">
        <v>192</v>
      </c>
      <c r="E114" s="57">
        <v>126.0223</v>
      </c>
      <c r="F114" s="57">
        <v>126.0222</v>
      </c>
      <c r="G114" s="57">
        <v>0.68395649999999997</v>
      </c>
      <c r="H114" s="58" t="s">
        <v>326</v>
      </c>
      <c r="I114" s="59">
        <v>941859</v>
      </c>
      <c r="J114" s="60">
        <v>1588512</v>
      </c>
      <c r="K114" s="34">
        <v>241366.8</v>
      </c>
      <c r="L114" s="35">
        <v>219971.5</v>
      </c>
      <c r="M114" s="33">
        <v>902355</v>
      </c>
      <c r="N114" s="34">
        <v>1318934</v>
      </c>
      <c r="O114" s="34">
        <v>245339.3</v>
      </c>
      <c r="P114" s="35">
        <v>277332.90000000002</v>
      </c>
      <c r="Q114" s="33">
        <v>433822.2</v>
      </c>
      <c r="R114" s="34">
        <v>287107.7</v>
      </c>
      <c r="S114" s="34">
        <v>407472.4</v>
      </c>
      <c r="T114" s="34">
        <v>361960.6</v>
      </c>
      <c r="U114" s="35">
        <v>1521.8789999999999</v>
      </c>
      <c r="V114" s="33">
        <v>533798.80000000005</v>
      </c>
      <c r="W114" s="34">
        <v>662251.4</v>
      </c>
      <c r="X114" s="34">
        <v>660469.69999999995</v>
      </c>
      <c r="Y114" s="35">
        <v>642271.19999999995</v>
      </c>
      <c r="Z114" s="19">
        <f t="shared" si="10"/>
        <v>53059.76416063185</v>
      </c>
      <c r="AA114" s="13">
        <f t="shared" si="11"/>
        <v>624697.77500000002</v>
      </c>
      <c r="AB114" s="14">
        <f t="shared" si="12"/>
        <v>8.4936694645073529E-2</v>
      </c>
      <c r="AD114" s="15">
        <f t="shared" si="7"/>
        <v>591612.89999999991</v>
      </c>
      <c r="AE114" s="15">
        <f t="shared" si="8"/>
        <v>589843.94999999995</v>
      </c>
      <c r="AF114" s="16">
        <f t="shared" si="13"/>
        <v>0.99700995363691369</v>
      </c>
      <c r="AG114" s="17">
        <f t="shared" si="9"/>
        <v>0.88683021000582007</v>
      </c>
      <c r="AI114" s="108"/>
      <c r="AJ114" s="105"/>
      <c r="AP114"/>
    </row>
    <row r="115" spans="1:42" x14ac:dyDescent="0.45">
      <c r="A115" s="29">
        <v>113</v>
      </c>
      <c r="B115" s="30" t="s">
        <v>135</v>
      </c>
      <c r="C115" s="31" t="s">
        <v>136</v>
      </c>
      <c r="D115" s="31" t="s">
        <v>192</v>
      </c>
      <c r="E115" s="65">
        <v>110.0275</v>
      </c>
      <c r="F115" s="65">
        <v>110.0275</v>
      </c>
      <c r="G115" s="65">
        <v>0.67185879999999998</v>
      </c>
      <c r="H115" s="66" t="s">
        <v>326</v>
      </c>
      <c r="I115" s="67">
        <v>5789.8140000000003</v>
      </c>
      <c r="J115" s="68">
        <v>10083.780000000001</v>
      </c>
      <c r="K115" s="37">
        <v>1486.3</v>
      </c>
      <c r="L115" s="38">
        <v>1521.5160000000001</v>
      </c>
      <c r="M115" s="36">
        <v>7224.9350000000004</v>
      </c>
      <c r="N115" s="37">
        <v>5222.2830000000004</v>
      </c>
      <c r="O115" s="37">
        <v>1842.576</v>
      </c>
      <c r="P115" s="38">
        <v>4763.2646666666669</v>
      </c>
      <c r="Q115" s="36">
        <v>0</v>
      </c>
      <c r="R115" s="37">
        <v>0</v>
      </c>
      <c r="S115" s="37">
        <v>0</v>
      </c>
      <c r="T115" s="37">
        <v>0</v>
      </c>
      <c r="U115" s="38">
        <v>0</v>
      </c>
      <c r="V115" s="36">
        <v>9103.5400000000009</v>
      </c>
      <c r="W115" s="37">
        <v>4636.8950000000004</v>
      </c>
      <c r="X115" s="37">
        <v>5951.3450000000003</v>
      </c>
      <c r="Y115" s="38">
        <v>8092.0730000000003</v>
      </c>
      <c r="Z115" s="19">
        <f t="shared" si="10"/>
        <v>1752.838172620103</v>
      </c>
      <c r="AA115" s="13">
        <f t="shared" si="11"/>
        <v>6945.9632500000007</v>
      </c>
      <c r="AB115" s="14">
        <f t="shared" si="12"/>
        <v>0.25235350512689553</v>
      </c>
      <c r="AD115" s="15">
        <f t="shared" si="7"/>
        <v>3655.6650000000004</v>
      </c>
      <c r="AE115" s="15">
        <f t="shared" si="8"/>
        <v>4992.7738333333336</v>
      </c>
      <c r="AF115" s="16">
        <f t="shared" si="13"/>
        <v>1.3657635022173347</v>
      </c>
      <c r="AG115" s="17">
        <f t="shared" si="9"/>
        <v>0.98593076888467879</v>
      </c>
      <c r="AI115" s="108"/>
      <c r="AJ115" s="105"/>
      <c r="AP115"/>
    </row>
    <row r="116" spans="1:42" x14ac:dyDescent="0.45">
      <c r="A116" s="29">
        <v>114</v>
      </c>
      <c r="B116" s="30" t="s">
        <v>193</v>
      </c>
      <c r="C116" s="31" t="s">
        <v>194</v>
      </c>
      <c r="D116" s="31" t="s">
        <v>192</v>
      </c>
      <c r="E116" s="65">
        <v>118.98180000000001</v>
      </c>
      <c r="F116" s="65">
        <v>118.98180000000001</v>
      </c>
      <c r="G116" s="65">
        <v>0.65488760000000001</v>
      </c>
      <c r="H116" s="66" t="s">
        <v>327</v>
      </c>
      <c r="I116" s="67">
        <v>13371.38</v>
      </c>
      <c r="J116" s="68">
        <v>18249.990000000002</v>
      </c>
      <c r="K116" s="37">
        <v>7975.0810000000001</v>
      </c>
      <c r="L116" s="38">
        <v>27688.21</v>
      </c>
      <c r="M116" s="36">
        <v>13729.86</v>
      </c>
      <c r="N116" s="37">
        <v>21787.51</v>
      </c>
      <c r="O116" s="37">
        <v>12237.03</v>
      </c>
      <c r="P116" s="38">
        <v>18178.71</v>
      </c>
      <c r="Q116" s="36">
        <v>733.00009999999997</v>
      </c>
      <c r="R116" s="37">
        <v>1597.58</v>
      </c>
      <c r="S116" s="37">
        <v>1525.056</v>
      </c>
      <c r="T116" s="37">
        <v>1200.5840000000001</v>
      </c>
      <c r="U116" s="38">
        <v>1242.827</v>
      </c>
      <c r="V116" s="36">
        <v>3586.8150000000001</v>
      </c>
      <c r="W116" s="37">
        <v>1597.798</v>
      </c>
      <c r="X116" s="37">
        <v>1686.7190000000001</v>
      </c>
      <c r="Y116" s="38">
        <v>4862.5959999999995</v>
      </c>
      <c r="Z116" s="19">
        <f t="shared" si="10"/>
        <v>1368.1003764261968</v>
      </c>
      <c r="AA116" s="13">
        <f t="shared" si="11"/>
        <v>2933.482</v>
      </c>
      <c r="AB116" s="14">
        <f t="shared" si="12"/>
        <v>0.46637421890647252</v>
      </c>
      <c r="AD116" s="15">
        <f t="shared" si="7"/>
        <v>15810.685000000001</v>
      </c>
      <c r="AE116" s="15">
        <f t="shared" si="8"/>
        <v>15954.285</v>
      </c>
      <c r="AF116" s="16">
        <f t="shared" si="13"/>
        <v>1.0090824654339769</v>
      </c>
      <c r="AG116" s="17">
        <f t="shared" si="9"/>
        <v>0.9452135262727912</v>
      </c>
      <c r="AI116" s="108"/>
      <c r="AJ116" s="105"/>
      <c r="AP116"/>
    </row>
    <row r="117" spans="1:42" x14ac:dyDescent="0.45">
      <c r="A117" s="29">
        <v>115</v>
      </c>
      <c r="B117" s="30" t="s">
        <v>177</v>
      </c>
      <c r="C117" s="31" t="s">
        <v>235</v>
      </c>
      <c r="D117" s="31" t="s">
        <v>192</v>
      </c>
      <c r="E117" s="65">
        <v>198.00659999999999</v>
      </c>
      <c r="F117" s="65">
        <v>198.00640000000001</v>
      </c>
      <c r="G117" s="65">
        <v>1.001733</v>
      </c>
      <c r="H117" s="66" t="s">
        <v>326</v>
      </c>
      <c r="I117" s="67">
        <v>0</v>
      </c>
      <c r="J117" s="68">
        <v>0</v>
      </c>
      <c r="K117" s="37">
        <v>0</v>
      </c>
      <c r="L117" s="38">
        <v>0</v>
      </c>
      <c r="M117" s="36">
        <v>0</v>
      </c>
      <c r="N117" s="37">
        <v>0</v>
      </c>
      <c r="O117" s="37">
        <v>0</v>
      </c>
      <c r="P117" s="38">
        <v>0</v>
      </c>
      <c r="Q117" s="36">
        <v>0</v>
      </c>
      <c r="R117" s="37">
        <v>1082.2449999999999</v>
      </c>
      <c r="S117" s="37">
        <v>0</v>
      </c>
      <c r="T117" s="37">
        <v>0</v>
      </c>
      <c r="U117" s="38">
        <v>5266.7920000000004</v>
      </c>
      <c r="V117" s="36">
        <v>0</v>
      </c>
      <c r="W117" s="37">
        <v>0</v>
      </c>
      <c r="X117" s="37">
        <v>0</v>
      </c>
      <c r="Y117" s="38">
        <v>22940.86</v>
      </c>
      <c r="Z117" s="19">
        <f t="shared" si="10"/>
        <v>9933.6837723311382</v>
      </c>
      <c r="AA117" s="13">
        <f t="shared" si="11"/>
        <v>5735.2150000000001</v>
      </c>
      <c r="AB117" s="14">
        <f t="shared" si="12"/>
        <v>1.7320508075688772</v>
      </c>
      <c r="AD117" s="15">
        <f t="shared" si="7"/>
        <v>0</v>
      </c>
      <c r="AE117" s="15">
        <f t="shared" si="8"/>
        <v>0</v>
      </c>
      <c r="AF117" s="16" t="e">
        <f t="shared" si="13"/>
        <v>#DIV/0!</v>
      </c>
      <c r="AG117" s="17" t="e">
        <f t="shared" si="9"/>
        <v>#DIV/0!</v>
      </c>
      <c r="AI117" s="108"/>
      <c r="AJ117" s="105"/>
      <c r="AP117"/>
    </row>
    <row r="118" spans="1:42" x14ac:dyDescent="0.45">
      <c r="A118" s="29">
        <v>116</v>
      </c>
      <c r="B118" s="30" t="s">
        <v>176</v>
      </c>
      <c r="C118" s="31" t="s">
        <v>234</v>
      </c>
      <c r="D118" s="31" t="s">
        <v>192</v>
      </c>
      <c r="E118" s="65">
        <v>188.9855</v>
      </c>
      <c r="F118" s="65">
        <v>188.9855</v>
      </c>
      <c r="G118" s="65">
        <v>1.4989790000000001</v>
      </c>
      <c r="H118" s="66" t="s">
        <v>327</v>
      </c>
      <c r="I118" s="67">
        <v>304.05220000000003</v>
      </c>
      <c r="J118" s="68">
        <v>420.91649999999998</v>
      </c>
      <c r="K118" s="37">
        <v>309.66210000000001</v>
      </c>
      <c r="L118" s="38">
        <v>1118.9110000000001</v>
      </c>
      <c r="M118" s="36">
        <v>425.21429999999998</v>
      </c>
      <c r="N118" s="37">
        <v>1480.904</v>
      </c>
      <c r="O118" s="37">
        <v>1542.473</v>
      </c>
      <c r="P118" s="38">
        <v>962.37639999999999</v>
      </c>
      <c r="Q118" s="36">
        <v>0</v>
      </c>
      <c r="R118" s="37">
        <v>0</v>
      </c>
      <c r="S118" s="37">
        <v>0</v>
      </c>
      <c r="T118" s="37">
        <v>0</v>
      </c>
      <c r="U118" s="38">
        <v>0</v>
      </c>
      <c r="V118" s="36">
        <v>374.60680000000002</v>
      </c>
      <c r="W118" s="37">
        <v>335.11040000000003</v>
      </c>
      <c r="X118" s="37">
        <v>980.00819999999999</v>
      </c>
      <c r="Y118" s="38">
        <v>1033.133</v>
      </c>
      <c r="Z118" s="19">
        <f t="shared" si="10"/>
        <v>326.69543765485912</v>
      </c>
      <c r="AA118" s="13">
        <f t="shared" si="11"/>
        <v>680.71460000000002</v>
      </c>
      <c r="AB118" s="14">
        <f t="shared" si="12"/>
        <v>0.47993011704884708</v>
      </c>
      <c r="AD118" s="15">
        <f t="shared" si="7"/>
        <v>365.28930000000003</v>
      </c>
      <c r="AE118" s="15">
        <f t="shared" si="8"/>
        <v>1221.6402</v>
      </c>
      <c r="AF118" s="16">
        <f t="shared" si="13"/>
        <v>3.344308743781983</v>
      </c>
      <c r="AG118" s="17">
        <f t="shared" si="9"/>
        <v>0.13386865640127874</v>
      </c>
      <c r="AI118" s="108"/>
      <c r="AJ118" s="105"/>
      <c r="AP118"/>
    </row>
    <row r="119" spans="1:42" x14ac:dyDescent="0.45">
      <c r="A119" s="29">
        <v>117</v>
      </c>
      <c r="B119" s="30" t="s">
        <v>169</v>
      </c>
      <c r="C119" s="31" t="s">
        <v>228</v>
      </c>
      <c r="D119" s="31" t="s">
        <v>192</v>
      </c>
      <c r="E119" s="65">
        <v>167.99629999999999</v>
      </c>
      <c r="F119" s="65">
        <v>167.99629999999999</v>
      </c>
      <c r="G119" s="65">
        <v>0.63927579999999995</v>
      </c>
      <c r="H119" s="66" t="s">
        <v>327</v>
      </c>
      <c r="I119" s="67">
        <v>3047.0450000000001</v>
      </c>
      <c r="J119" s="68">
        <v>3855.2040000000002</v>
      </c>
      <c r="K119" s="37">
        <v>2071.6729999999998</v>
      </c>
      <c r="L119" s="38">
        <v>5859.8850000000002</v>
      </c>
      <c r="M119" s="36">
        <v>2597.5419999999999</v>
      </c>
      <c r="N119" s="37">
        <v>8487.6489999999994</v>
      </c>
      <c r="O119" s="37">
        <v>1988.8</v>
      </c>
      <c r="P119" s="38">
        <v>2790.625</v>
      </c>
      <c r="Q119" s="36">
        <v>1203.29</v>
      </c>
      <c r="R119" s="37">
        <v>0</v>
      </c>
      <c r="S119" s="37">
        <v>0</v>
      </c>
      <c r="T119" s="37">
        <v>380.35890000000001</v>
      </c>
      <c r="U119" s="38">
        <v>0</v>
      </c>
      <c r="V119" s="36">
        <v>3202.4459999999999</v>
      </c>
      <c r="W119" s="37">
        <v>1997.4960000000001</v>
      </c>
      <c r="X119" s="37">
        <v>5342.402</v>
      </c>
      <c r="Y119" s="38">
        <v>9150.4249999999993</v>
      </c>
      <c r="Z119" s="19">
        <f t="shared" si="10"/>
        <v>2718.726712144894</v>
      </c>
      <c r="AA119" s="13">
        <f t="shared" si="11"/>
        <v>4923.1922500000001</v>
      </c>
      <c r="AB119" s="14">
        <f t="shared" si="12"/>
        <v>0.55222842702210018</v>
      </c>
      <c r="AD119" s="15">
        <f t="shared" si="7"/>
        <v>3451.1244999999999</v>
      </c>
      <c r="AE119" s="15">
        <f t="shared" si="8"/>
        <v>2694.0834999999997</v>
      </c>
      <c r="AF119" s="16">
        <f t="shared" si="13"/>
        <v>0.78063932495046173</v>
      </c>
      <c r="AG119" s="17">
        <f t="shared" si="9"/>
        <v>0.88561049867359509</v>
      </c>
      <c r="AI119" s="108"/>
      <c r="AJ119" s="105"/>
      <c r="AP119"/>
    </row>
    <row r="120" spans="1:42" ht="15.45" thickBot="1" x14ac:dyDescent="0.5">
      <c r="A120" s="39">
        <v>118</v>
      </c>
      <c r="B120" s="40" t="s">
        <v>151</v>
      </c>
      <c r="C120" s="41" t="s">
        <v>152</v>
      </c>
      <c r="D120" s="41" t="s">
        <v>192</v>
      </c>
      <c r="E120" s="61">
        <v>166.05350000000001</v>
      </c>
      <c r="F120" s="61">
        <v>166.05340000000001</v>
      </c>
      <c r="G120" s="61">
        <v>0.89889470000000005</v>
      </c>
      <c r="H120" s="62" t="s">
        <v>326</v>
      </c>
      <c r="I120" s="63">
        <v>23545.8</v>
      </c>
      <c r="J120" s="64">
        <v>45034.7</v>
      </c>
      <c r="K120" s="44">
        <v>38405.96</v>
      </c>
      <c r="L120" s="45">
        <v>41306.75</v>
      </c>
      <c r="M120" s="43">
        <v>43665.91</v>
      </c>
      <c r="N120" s="44">
        <v>47760.79</v>
      </c>
      <c r="O120" s="44">
        <v>52164.26</v>
      </c>
      <c r="P120" s="45">
        <v>40605.879999999997</v>
      </c>
      <c r="Q120" s="43">
        <v>0</v>
      </c>
      <c r="R120" s="44">
        <v>0</v>
      </c>
      <c r="S120" s="44">
        <v>0</v>
      </c>
      <c r="T120" s="44">
        <v>0</v>
      </c>
      <c r="U120" s="45">
        <v>4131.6040000000003</v>
      </c>
      <c r="V120" s="43">
        <v>38439.31</v>
      </c>
      <c r="W120" s="44">
        <v>32116.85</v>
      </c>
      <c r="X120" s="44">
        <v>60571.53</v>
      </c>
      <c r="Y120" s="45">
        <v>49575.44</v>
      </c>
      <c r="Z120" s="19">
        <f t="shared" si="10"/>
        <v>10866.252884318888</v>
      </c>
      <c r="AA120" s="13">
        <f t="shared" si="11"/>
        <v>45175.782500000001</v>
      </c>
      <c r="AB120" s="14">
        <f t="shared" si="12"/>
        <v>0.24053269878211603</v>
      </c>
      <c r="AD120" s="15">
        <f t="shared" si="7"/>
        <v>39856.354999999996</v>
      </c>
      <c r="AE120" s="15">
        <f t="shared" si="8"/>
        <v>45713.350000000006</v>
      </c>
      <c r="AF120" s="16">
        <f t="shared" si="13"/>
        <v>1.1469526001562362</v>
      </c>
      <c r="AG120" s="17">
        <f t="shared" si="9"/>
        <v>0.14355022770979919</v>
      </c>
      <c r="AI120" s="108"/>
      <c r="AJ120" s="105"/>
      <c r="AP120"/>
    </row>
    <row r="121" spans="1:42" x14ac:dyDescent="0.45">
      <c r="A121" s="46">
        <v>119</v>
      </c>
      <c r="B121" s="47" t="s">
        <v>196</v>
      </c>
      <c r="C121" s="48" t="s">
        <v>197</v>
      </c>
      <c r="D121" s="48" t="s">
        <v>195</v>
      </c>
      <c r="E121" s="57">
        <v>146.06020000000001</v>
      </c>
      <c r="F121" s="57">
        <v>146.06020000000001</v>
      </c>
      <c r="G121" s="57">
        <v>1.7517910000000001</v>
      </c>
      <c r="H121" s="58" t="s">
        <v>326</v>
      </c>
      <c r="I121" s="59">
        <v>36642.160000000003</v>
      </c>
      <c r="J121" s="60">
        <v>57143.56</v>
      </c>
      <c r="K121" s="34">
        <v>62780.14</v>
      </c>
      <c r="L121" s="35">
        <v>62761.14</v>
      </c>
      <c r="M121" s="33">
        <v>40127.22</v>
      </c>
      <c r="N121" s="34">
        <v>67945.27</v>
      </c>
      <c r="O121" s="34">
        <v>63300.62</v>
      </c>
      <c r="P121" s="35">
        <v>52602.27</v>
      </c>
      <c r="Q121" s="33">
        <v>41219.57</v>
      </c>
      <c r="R121" s="34">
        <v>21753.05</v>
      </c>
      <c r="S121" s="34">
        <v>26680.7</v>
      </c>
      <c r="T121" s="34">
        <v>19616.080000000002</v>
      </c>
      <c r="U121" s="35">
        <v>692.22199999999998</v>
      </c>
      <c r="V121" s="33">
        <v>63877.62</v>
      </c>
      <c r="W121" s="34">
        <v>72740.88</v>
      </c>
      <c r="X121" s="34">
        <v>68553.34</v>
      </c>
      <c r="Y121" s="35">
        <v>51450.47</v>
      </c>
      <c r="Z121" s="19">
        <f t="shared" si="10"/>
        <v>7977.2293276123692</v>
      </c>
      <c r="AA121" s="13">
        <f t="shared" si="11"/>
        <v>64155.577499999999</v>
      </c>
      <c r="AB121" s="14">
        <f t="shared" si="12"/>
        <v>0.12434194560266205</v>
      </c>
      <c r="AD121" s="15">
        <f t="shared" si="7"/>
        <v>59952.35</v>
      </c>
      <c r="AE121" s="15">
        <f t="shared" si="8"/>
        <v>57951.445</v>
      </c>
      <c r="AF121" s="16">
        <f t="shared" si="13"/>
        <v>0.96662507808284415</v>
      </c>
      <c r="AG121" s="17">
        <f t="shared" si="9"/>
        <v>0.89884827619277896</v>
      </c>
      <c r="AI121" s="108"/>
      <c r="AJ121" s="105"/>
      <c r="AP121"/>
    </row>
    <row r="122" spans="1:42" x14ac:dyDescent="0.45">
      <c r="A122" s="29">
        <v>120</v>
      </c>
      <c r="B122" s="30" t="s">
        <v>198</v>
      </c>
      <c r="C122" s="31" t="s">
        <v>199</v>
      </c>
      <c r="D122" s="31" t="s">
        <v>195</v>
      </c>
      <c r="E122" s="65">
        <v>118.0654</v>
      </c>
      <c r="F122" s="65">
        <v>118.0654</v>
      </c>
      <c r="G122" s="65">
        <v>1.730726</v>
      </c>
      <c r="H122" s="66" t="s">
        <v>326</v>
      </c>
      <c r="I122" s="67">
        <v>9858.2199999999993</v>
      </c>
      <c r="J122" s="68">
        <v>22831.72</v>
      </c>
      <c r="K122" s="37">
        <v>13207.71</v>
      </c>
      <c r="L122" s="38">
        <v>18106.560000000001</v>
      </c>
      <c r="M122" s="36">
        <v>19330.490000000002</v>
      </c>
      <c r="N122" s="37">
        <v>24107.24</v>
      </c>
      <c r="O122" s="37">
        <v>16578.560000000001</v>
      </c>
      <c r="P122" s="38">
        <v>18062.310000000001</v>
      </c>
      <c r="Q122" s="36">
        <v>3749.4749999999999</v>
      </c>
      <c r="R122" s="37">
        <v>3215.625</v>
      </c>
      <c r="S122" s="37">
        <v>7287.848</v>
      </c>
      <c r="T122" s="37">
        <v>1704.319</v>
      </c>
      <c r="U122" s="38">
        <v>1666.306</v>
      </c>
      <c r="V122" s="36">
        <v>22687.23</v>
      </c>
      <c r="W122" s="37">
        <v>23635.93</v>
      </c>
      <c r="X122" s="37">
        <v>19178.43</v>
      </c>
      <c r="Y122" s="38">
        <v>16873.14</v>
      </c>
      <c r="Z122" s="19">
        <f t="shared" si="10"/>
        <v>2714.9395536123166</v>
      </c>
      <c r="AA122" s="13">
        <f t="shared" si="11"/>
        <v>20593.682500000003</v>
      </c>
      <c r="AB122" s="14">
        <f t="shared" si="12"/>
        <v>0.13183361225523002</v>
      </c>
      <c r="AD122" s="15">
        <f t="shared" si="7"/>
        <v>15657.135</v>
      </c>
      <c r="AE122" s="15">
        <f t="shared" si="8"/>
        <v>18696.400000000001</v>
      </c>
      <c r="AF122" s="16">
        <f t="shared" si="13"/>
        <v>1.1941137379220401</v>
      </c>
      <c r="AG122" s="17">
        <f t="shared" si="9"/>
        <v>0.32356128950753432</v>
      </c>
      <c r="AI122" s="108"/>
      <c r="AJ122" s="105"/>
      <c r="AP122"/>
    </row>
    <row r="123" spans="1:42" x14ac:dyDescent="0.45">
      <c r="A123" s="29">
        <v>121</v>
      </c>
      <c r="B123" s="30" t="s">
        <v>200</v>
      </c>
      <c r="C123" s="31" t="s">
        <v>201</v>
      </c>
      <c r="D123" s="31" t="s">
        <v>195</v>
      </c>
      <c r="E123" s="65">
        <v>160.07579999999999</v>
      </c>
      <c r="F123" s="65">
        <v>160.07579999999999</v>
      </c>
      <c r="G123" s="65">
        <v>1.2709680000000001</v>
      </c>
      <c r="H123" s="66" t="s">
        <v>326</v>
      </c>
      <c r="I123" s="67">
        <v>48540.53</v>
      </c>
      <c r="J123" s="68">
        <v>54825.06</v>
      </c>
      <c r="K123" s="37">
        <v>86134.77</v>
      </c>
      <c r="L123" s="38">
        <v>126343.8</v>
      </c>
      <c r="M123" s="36">
        <v>53944.74</v>
      </c>
      <c r="N123" s="37">
        <v>79388.210000000006</v>
      </c>
      <c r="O123" s="37">
        <v>219373.3</v>
      </c>
      <c r="P123" s="38">
        <v>151814.1</v>
      </c>
      <c r="Q123" s="36">
        <v>652.91869999999994</v>
      </c>
      <c r="R123" s="37">
        <v>517.10590000000002</v>
      </c>
      <c r="S123" s="37">
        <v>519.46339999999998</v>
      </c>
      <c r="T123" s="37">
        <v>884.20770000000005</v>
      </c>
      <c r="U123" s="38">
        <v>0</v>
      </c>
      <c r="V123" s="36">
        <v>40804.49</v>
      </c>
      <c r="W123" s="37">
        <v>50376.87</v>
      </c>
      <c r="X123" s="37">
        <v>48470.98</v>
      </c>
      <c r="Y123" s="38">
        <v>57866.84</v>
      </c>
      <c r="Z123" s="19">
        <f t="shared" si="10"/>
        <v>6070.1295689404415</v>
      </c>
      <c r="AA123" s="13">
        <f t="shared" si="11"/>
        <v>49379.794999999998</v>
      </c>
      <c r="AB123" s="14">
        <f t="shared" si="12"/>
        <v>0.12292739508012218</v>
      </c>
      <c r="AD123" s="15">
        <f t="shared" si="7"/>
        <v>70479.915000000008</v>
      </c>
      <c r="AE123" s="15">
        <f t="shared" si="8"/>
        <v>115601.155</v>
      </c>
      <c r="AF123" s="16">
        <f t="shared" si="13"/>
        <v>1.6401999775397003</v>
      </c>
      <c r="AG123" s="17">
        <f t="shared" si="9"/>
        <v>0.29784778987295457</v>
      </c>
      <c r="AI123" s="108"/>
      <c r="AJ123" s="105"/>
      <c r="AP123"/>
    </row>
    <row r="124" spans="1:42" x14ac:dyDescent="0.45">
      <c r="A124" s="29">
        <v>122</v>
      </c>
      <c r="B124" s="30" t="s">
        <v>202</v>
      </c>
      <c r="C124" s="31" t="s">
        <v>203</v>
      </c>
      <c r="D124" s="31" t="s">
        <v>195</v>
      </c>
      <c r="E124" s="65">
        <v>176.07079999999999</v>
      </c>
      <c r="F124" s="65">
        <v>176.07079999999999</v>
      </c>
      <c r="G124" s="65">
        <v>1.9527829999999999</v>
      </c>
      <c r="H124" s="66" t="s">
        <v>326</v>
      </c>
      <c r="I124" s="67">
        <v>4068.0549999999998</v>
      </c>
      <c r="J124" s="68">
        <v>4506.2280000000001</v>
      </c>
      <c r="K124" s="37">
        <v>234500.4</v>
      </c>
      <c r="L124" s="38">
        <v>485899.8</v>
      </c>
      <c r="M124" s="36">
        <v>3835.28</v>
      </c>
      <c r="N124" s="37">
        <v>4891.2160000000003</v>
      </c>
      <c r="O124" s="37">
        <v>416307.6</v>
      </c>
      <c r="P124" s="38">
        <v>296082.8</v>
      </c>
      <c r="Q124" s="36">
        <v>0</v>
      </c>
      <c r="R124" s="37">
        <v>0</v>
      </c>
      <c r="S124" s="37">
        <v>0</v>
      </c>
      <c r="T124" s="37">
        <v>0</v>
      </c>
      <c r="U124" s="38">
        <v>0</v>
      </c>
      <c r="V124" s="36">
        <v>192813.2</v>
      </c>
      <c r="W124" s="37">
        <v>196432.7</v>
      </c>
      <c r="X124" s="37">
        <v>233892.6</v>
      </c>
      <c r="Y124" s="38">
        <v>181409.6</v>
      </c>
      <c r="Z124" s="19">
        <f t="shared" si="10"/>
        <v>19707.331929053078</v>
      </c>
      <c r="AA124" s="13">
        <f t="shared" si="11"/>
        <v>201137.02499999999</v>
      </c>
      <c r="AB124" s="14">
        <f t="shared" si="12"/>
        <v>9.7979633183164952E-2</v>
      </c>
      <c r="AD124" s="15">
        <f t="shared" si="7"/>
        <v>119503.314</v>
      </c>
      <c r="AE124" s="15">
        <f t="shared" si="8"/>
        <v>150487.00799999997</v>
      </c>
      <c r="AF124" s="16">
        <f t="shared" si="13"/>
        <v>1.2592705839103338</v>
      </c>
      <c r="AG124" s="17">
        <f t="shared" si="9"/>
        <v>0.99031573711951326</v>
      </c>
      <c r="AI124" s="108"/>
      <c r="AJ124" s="105"/>
      <c r="AP124"/>
    </row>
    <row r="125" spans="1:42" x14ac:dyDescent="0.45">
      <c r="A125" s="29">
        <v>123</v>
      </c>
      <c r="B125" s="30" t="s">
        <v>178</v>
      </c>
      <c r="C125" s="31" t="s">
        <v>179</v>
      </c>
      <c r="D125" s="31" t="s">
        <v>195</v>
      </c>
      <c r="E125" s="65">
        <v>204.0633</v>
      </c>
      <c r="F125" s="65">
        <v>204.0633</v>
      </c>
      <c r="G125" s="65">
        <v>0.92087140000000001</v>
      </c>
      <c r="H125" s="66" t="s">
        <v>326</v>
      </c>
      <c r="I125" s="67">
        <v>214841.4</v>
      </c>
      <c r="J125" s="68">
        <v>432518</v>
      </c>
      <c r="K125" s="37">
        <v>170166.6</v>
      </c>
      <c r="L125" s="38">
        <v>347272.1</v>
      </c>
      <c r="M125" s="36">
        <v>230530.7</v>
      </c>
      <c r="N125" s="37">
        <v>306799.8</v>
      </c>
      <c r="O125" s="37">
        <v>336748.3</v>
      </c>
      <c r="P125" s="38">
        <v>210445.6</v>
      </c>
      <c r="Q125" s="36">
        <v>3291.087</v>
      </c>
      <c r="R125" s="37">
        <v>2830.9870000000001</v>
      </c>
      <c r="S125" s="37">
        <v>3444.5239999999999</v>
      </c>
      <c r="T125" s="37">
        <v>0</v>
      </c>
      <c r="U125" s="38">
        <v>0</v>
      </c>
      <c r="V125" s="36">
        <v>270786.2</v>
      </c>
      <c r="W125" s="37">
        <v>265224.3</v>
      </c>
      <c r="X125" s="37">
        <v>234290.6</v>
      </c>
      <c r="Y125" s="38">
        <v>237686.2</v>
      </c>
      <c r="Z125" s="19">
        <f t="shared" si="10"/>
        <v>16173.366218937692</v>
      </c>
      <c r="AA125" s="13">
        <f t="shared" si="11"/>
        <v>251996.82500000001</v>
      </c>
      <c r="AB125" s="14">
        <f t="shared" si="12"/>
        <v>6.4180833305886656E-2</v>
      </c>
      <c r="AD125" s="15">
        <f t="shared" si="7"/>
        <v>281056.75</v>
      </c>
      <c r="AE125" s="15">
        <f t="shared" si="8"/>
        <v>268665.25</v>
      </c>
      <c r="AF125" s="16">
        <f t="shared" si="13"/>
        <v>0.9559110393185718</v>
      </c>
      <c r="AG125" s="17">
        <f t="shared" si="9"/>
        <v>0.77591492908892157</v>
      </c>
      <c r="AI125" s="108"/>
      <c r="AJ125" s="105"/>
      <c r="AP125"/>
    </row>
    <row r="126" spans="1:42" x14ac:dyDescent="0.45">
      <c r="A126" s="29">
        <v>124</v>
      </c>
      <c r="B126" s="30" t="s">
        <v>204</v>
      </c>
      <c r="C126" s="31" t="s">
        <v>205</v>
      </c>
      <c r="D126" s="31" t="s">
        <v>195</v>
      </c>
      <c r="E126" s="65">
        <v>134.06030000000001</v>
      </c>
      <c r="F126" s="65">
        <v>134.06030000000001</v>
      </c>
      <c r="G126" s="65">
        <v>0.8849477</v>
      </c>
      <c r="H126" s="66" t="s">
        <v>326</v>
      </c>
      <c r="I126" s="67">
        <v>8107.576</v>
      </c>
      <c r="J126" s="68">
        <v>10137.76</v>
      </c>
      <c r="K126" s="37">
        <v>8072.9170000000004</v>
      </c>
      <c r="L126" s="38">
        <v>14012.47</v>
      </c>
      <c r="M126" s="36">
        <v>8326.9619999999995</v>
      </c>
      <c r="N126" s="37">
        <v>11306.97</v>
      </c>
      <c r="O126" s="37">
        <v>13353.18</v>
      </c>
      <c r="P126" s="38">
        <v>11814.55</v>
      </c>
      <c r="Q126" s="36">
        <v>899.49509999999998</v>
      </c>
      <c r="R126" s="37">
        <v>4788.268</v>
      </c>
      <c r="S126" s="37">
        <v>3314.3809999999999</v>
      </c>
      <c r="T126" s="37">
        <v>3483.6</v>
      </c>
      <c r="U126" s="38">
        <v>2420.3049999999998</v>
      </c>
      <c r="V126" s="36">
        <v>16930.03</v>
      </c>
      <c r="W126" s="37">
        <v>13790.71</v>
      </c>
      <c r="X126" s="37">
        <v>17285.240000000002</v>
      </c>
      <c r="Y126" s="38">
        <v>10468.92</v>
      </c>
      <c r="Z126" s="19">
        <f t="shared" si="10"/>
        <v>2754.9466159301619</v>
      </c>
      <c r="AA126" s="13">
        <f t="shared" si="11"/>
        <v>14618.724999999999</v>
      </c>
      <c r="AB126" s="14">
        <f t="shared" si="12"/>
        <v>0.18845327591360822</v>
      </c>
      <c r="AD126" s="15">
        <f t="shared" si="7"/>
        <v>9122.6679999999997</v>
      </c>
      <c r="AE126" s="15">
        <f t="shared" si="8"/>
        <v>11560.759999999998</v>
      </c>
      <c r="AF126" s="16">
        <f t="shared" si="13"/>
        <v>1.2672564648850533</v>
      </c>
      <c r="AG126" s="17">
        <f t="shared" si="9"/>
        <v>0.54616252343444038</v>
      </c>
      <c r="AI126" s="108"/>
      <c r="AJ126" s="105"/>
      <c r="AP126"/>
    </row>
    <row r="127" spans="1:42" x14ac:dyDescent="0.45">
      <c r="A127" s="29">
        <v>125</v>
      </c>
      <c r="B127" s="30" t="s">
        <v>206</v>
      </c>
      <c r="C127" s="31" t="s">
        <v>207</v>
      </c>
      <c r="D127" s="31" t="s">
        <v>195</v>
      </c>
      <c r="E127" s="65">
        <v>206.0479</v>
      </c>
      <c r="F127" s="65">
        <v>206.04820000000001</v>
      </c>
      <c r="G127" s="65">
        <v>0.89670000000000005</v>
      </c>
      <c r="H127" s="66" t="s">
        <v>326</v>
      </c>
      <c r="I127" s="67">
        <v>36792.050000000003</v>
      </c>
      <c r="J127" s="68">
        <v>68344.63</v>
      </c>
      <c r="K127" s="37">
        <v>5507.3919999999998</v>
      </c>
      <c r="L127" s="38">
        <v>2768.4070000000002</v>
      </c>
      <c r="M127" s="36">
        <v>60243.71</v>
      </c>
      <c r="N127" s="37">
        <v>54275.69</v>
      </c>
      <c r="O127" s="37">
        <v>2878.4789999999998</v>
      </c>
      <c r="P127" s="38">
        <v>39132.626333333334</v>
      </c>
      <c r="Q127" s="36">
        <v>0</v>
      </c>
      <c r="R127" s="37">
        <v>0</v>
      </c>
      <c r="S127" s="37">
        <v>0</v>
      </c>
      <c r="T127" s="37">
        <v>0</v>
      </c>
      <c r="U127" s="38">
        <v>0</v>
      </c>
      <c r="V127" s="36">
        <v>20602.71</v>
      </c>
      <c r="W127" s="37">
        <v>21043.27</v>
      </c>
      <c r="X127" s="37">
        <v>19821.650000000001</v>
      </c>
      <c r="Y127" s="38">
        <v>19598.22</v>
      </c>
      <c r="Z127" s="19">
        <f t="shared" si="10"/>
        <v>583.28776608870282</v>
      </c>
      <c r="AA127" s="13">
        <f t="shared" si="11"/>
        <v>20266.462500000001</v>
      </c>
      <c r="AB127" s="14">
        <f t="shared" si="12"/>
        <v>2.8780936292591902E-2</v>
      </c>
      <c r="AD127" s="15">
        <f t="shared" si="7"/>
        <v>21149.721000000001</v>
      </c>
      <c r="AE127" s="15">
        <f t="shared" si="8"/>
        <v>46704.158166666668</v>
      </c>
      <c r="AF127" s="16">
        <f t="shared" si="13"/>
        <v>2.2082635589692492</v>
      </c>
      <c r="AG127" s="17">
        <f t="shared" si="9"/>
        <v>0.61062349434766072</v>
      </c>
      <c r="AI127" s="108"/>
      <c r="AJ127" s="105"/>
      <c r="AP127"/>
    </row>
    <row r="128" spans="1:42" x14ac:dyDescent="0.45">
      <c r="A128" s="29">
        <v>126</v>
      </c>
      <c r="B128" s="30" t="s">
        <v>379</v>
      </c>
      <c r="C128" s="31" t="s">
        <v>23</v>
      </c>
      <c r="D128" s="31" t="s">
        <v>195</v>
      </c>
      <c r="E128" s="65">
        <v>209.09219999999999</v>
      </c>
      <c r="F128" s="65">
        <v>209.09229999999999</v>
      </c>
      <c r="G128" s="65">
        <v>1.4359</v>
      </c>
      <c r="H128" s="66" t="s">
        <v>326</v>
      </c>
      <c r="I128" s="67">
        <v>19762.259999999998</v>
      </c>
      <c r="J128" s="68">
        <v>24752.41</v>
      </c>
      <c r="K128" s="37">
        <v>18567.11</v>
      </c>
      <c r="L128" s="38">
        <v>27450.94</v>
      </c>
      <c r="M128" s="36">
        <v>15210.61</v>
      </c>
      <c r="N128" s="37">
        <v>33962.550000000003</v>
      </c>
      <c r="O128" s="37">
        <v>40973.29</v>
      </c>
      <c r="P128" s="38">
        <v>25262.17</v>
      </c>
      <c r="Q128" s="36">
        <v>3048.607</v>
      </c>
      <c r="R128" s="37">
        <v>1910.5340000000001</v>
      </c>
      <c r="S128" s="37">
        <v>1000.105</v>
      </c>
      <c r="T128" s="37">
        <v>0</v>
      </c>
      <c r="U128" s="38">
        <v>0</v>
      </c>
      <c r="V128" s="36">
        <v>22937.26</v>
      </c>
      <c r="W128" s="37">
        <v>20269.88</v>
      </c>
      <c r="X128" s="37">
        <v>26533.59</v>
      </c>
      <c r="Y128" s="38">
        <v>34513.35</v>
      </c>
      <c r="Z128" s="19">
        <f t="shared" si="10"/>
        <v>5360.9784291442729</v>
      </c>
      <c r="AA128" s="13">
        <f t="shared" si="11"/>
        <v>26063.519999999997</v>
      </c>
      <c r="AB128" s="14">
        <f t="shared" si="12"/>
        <v>0.2056889640825289</v>
      </c>
      <c r="AD128" s="15">
        <f t="shared" si="7"/>
        <v>22257.334999999999</v>
      </c>
      <c r="AE128" s="15">
        <f t="shared" si="8"/>
        <v>29612.36</v>
      </c>
      <c r="AF128" s="16">
        <f t="shared" si="13"/>
        <v>1.3304539829229332</v>
      </c>
      <c r="AG128" s="17">
        <f t="shared" si="9"/>
        <v>0.33602109505044797</v>
      </c>
      <c r="AI128" s="108"/>
      <c r="AJ128" s="105"/>
    </row>
    <row r="129" spans="1:36" x14ac:dyDescent="0.45">
      <c r="A129" s="29">
        <v>127</v>
      </c>
      <c r="B129" s="30" t="s">
        <v>468</v>
      </c>
      <c r="C129" s="31" t="s">
        <v>313</v>
      </c>
      <c r="D129" s="31" t="s">
        <v>195</v>
      </c>
      <c r="E129" s="65">
        <v>166.0137</v>
      </c>
      <c r="F129" s="65">
        <v>166.0137</v>
      </c>
      <c r="G129" s="65">
        <v>3.8073839999999999</v>
      </c>
      <c r="H129" s="66" t="s">
        <v>327</v>
      </c>
      <c r="I129" s="67">
        <v>25686.26</v>
      </c>
      <c r="J129" s="68">
        <v>41534.660000000003</v>
      </c>
      <c r="K129" s="37">
        <v>17938.740000000002</v>
      </c>
      <c r="L129" s="38">
        <v>20945.78</v>
      </c>
      <c r="M129" s="36">
        <v>21804.26</v>
      </c>
      <c r="N129" s="37">
        <v>22243.52</v>
      </c>
      <c r="O129" s="37">
        <v>18571.29</v>
      </c>
      <c r="P129" s="38">
        <v>18688.86</v>
      </c>
      <c r="Q129" s="36">
        <v>13061.15</v>
      </c>
      <c r="R129" s="37">
        <v>2125.5770000000002</v>
      </c>
      <c r="S129" s="37">
        <v>12182.69</v>
      </c>
      <c r="T129" s="37">
        <v>13168.33</v>
      </c>
      <c r="U129" s="38">
        <v>1269.325</v>
      </c>
      <c r="V129" s="36">
        <v>12964.94</v>
      </c>
      <c r="W129" s="37">
        <v>12694.02</v>
      </c>
      <c r="X129" s="37">
        <v>17667.38</v>
      </c>
      <c r="Y129" s="38">
        <v>15599.6</v>
      </c>
      <c r="Z129" s="19">
        <f t="shared" si="10"/>
        <v>2039.9171531890829</v>
      </c>
      <c r="AA129" s="13">
        <f t="shared" si="11"/>
        <v>14731.484999999999</v>
      </c>
      <c r="AB129" s="14">
        <f t="shared" si="12"/>
        <v>0.13847328719331983</v>
      </c>
      <c r="AD129" s="15">
        <f t="shared" si="7"/>
        <v>23316.019999999997</v>
      </c>
      <c r="AE129" s="15">
        <f t="shared" si="8"/>
        <v>20246.559999999998</v>
      </c>
      <c r="AF129" s="16">
        <f t="shared" si="13"/>
        <v>0.86835403297818414</v>
      </c>
      <c r="AG129" s="17">
        <f t="shared" si="9"/>
        <v>0.2899439290207213</v>
      </c>
      <c r="AI129" s="108"/>
      <c r="AJ129" s="105"/>
    </row>
    <row r="130" spans="1:36" x14ac:dyDescent="0.45">
      <c r="A130" s="29">
        <v>128</v>
      </c>
      <c r="B130" s="30" t="s">
        <v>346</v>
      </c>
      <c r="C130" s="31" t="s">
        <v>314</v>
      </c>
      <c r="D130" s="31" t="s">
        <v>195</v>
      </c>
      <c r="E130" s="65">
        <v>237.08709999999999</v>
      </c>
      <c r="F130" s="65">
        <v>237.08709999999999</v>
      </c>
      <c r="G130" s="65">
        <v>1.0590280000000001</v>
      </c>
      <c r="H130" s="66" t="s">
        <v>326</v>
      </c>
      <c r="I130" s="67">
        <v>9171.5169999999998</v>
      </c>
      <c r="J130" s="68">
        <v>12064.38</v>
      </c>
      <c r="K130" s="37">
        <v>10231.42</v>
      </c>
      <c r="L130" s="38">
        <v>21076.01</v>
      </c>
      <c r="M130" s="36">
        <v>9325.1350000000002</v>
      </c>
      <c r="N130" s="37">
        <v>11164.47</v>
      </c>
      <c r="O130" s="37">
        <v>16019.3</v>
      </c>
      <c r="P130" s="38">
        <v>12983.03</v>
      </c>
      <c r="Q130" s="36">
        <v>0</v>
      </c>
      <c r="R130" s="37">
        <v>0</v>
      </c>
      <c r="S130" s="37">
        <v>0</v>
      </c>
      <c r="T130" s="37">
        <v>0</v>
      </c>
      <c r="U130" s="38">
        <v>0</v>
      </c>
      <c r="V130" s="36">
        <v>10438.31</v>
      </c>
      <c r="W130" s="37">
        <v>16889.95</v>
      </c>
      <c r="X130" s="37">
        <v>14692.28</v>
      </c>
      <c r="Y130" s="38">
        <v>15079.12</v>
      </c>
      <c r="Z130" s="19">
        <f t="shared" si="10"/>
        <v>2365.3163214726624</v>
      </c>
      <c r="AA130" s="13">
        <f t="shared" si="11"/>
        <v>14274.915000000001</v>
      </c>
      <c r="AB130" s="14">
        <f t="shared" si="12"/>
        <v>0.16569740145371528</v>
      </c>
      <c r="AD130" s="15">
        <f t="shared" si="7"/>
        <v>11147.9</v>
      </c>
      <c r="AE130" s="15">
        <f t="shared" si="8"/>
        <v>12073.75</v>
      </c>
      <c r="AF130" s="16">
        <f t="shared" si="13"/>
        <v>1.0830515164291032</v>
      </c>
      <c r="AG130" s="17">
        <f t="shared" si="9"/>
        <v>0.81177321545373116</v>
      </c>
      <c r="AI130" s="108"/>
      <c r="AJ130" s="105"/>
    </row>
    <row r="131" spans="1:36" x14ac:dyDescent="0.45">
      <c r="A131" s="29">
        <v>129</v>
      </c>
      <c r="B131" s="30" t="s">
        <v>315</v>
      </c>
      <c r="C131" s="31" t="s">
        <v>316</v>
      </c>
      <c r="D131" s="31" t="s">
        <v>195</v>
      </c>
      <c r="E131" s="65">
        <v>138.05510000000001</v>
      </c>
      <c r="F131" s="65">
        <v>138.05510000000001</v>
      </c>
      <c r="G131" s="65">
        <v>1.8705350000000001</v>
      </c>
      <c r="H131" s="66" t="s">
        <v>326</v>
      </c>
      <c r="I131" s="67">
        <v>20197.47</v>
      </c>
      <c r="J131" s="68">
        <v>23811.16</v>
      </c>
      <c r="K131" s="37">
        <v>27573.99</v>
      </c>
      <c r="L131" s="38">
        <v>24724.93</v>
      </c>
      <c r="M131" s="36">
        <v>25154.69</v>
      </c>
      <c r="N131" s="37">
        <v>21081.39</v>
      </c>
      <c r="O131" s="37">
        <v>28460.57</v>
      </c>
      <c r="P131" s="38">
        <v>21269.57</v>
      </c>
      <c r="Q131" s="36">
        <v>24540.36</v>
      </c>
      <c r="R131" s="37">
        <v>21949.42</v>
      </c>
      <c r="S131" s="37">
        <v>27562.95</v>
      </c>
      <c r="T131" s="37">
        <v>24332.44</v>
      </c>
      <c r="U131" s="38">
        <v>1597.15</v>
      </c>
      <c r="V131" s="36">
        <v>22027.119999999999</v>
      </c>
      <c r="W131" s="37">
        <v>29918.880000000001</v>
      </c>
      <c r="X131" s="37">
        <v>18864.66</v>
      </c>
      <c r="Y131" s="38">
        <v>31843.91</v>
      </c>
      <c r="Z131" s="19">
        <f t="shared" si="10"/>
        <v>5379.4333224159191</v>
      </c>
      <c r="AA131" s="13">
        <f t="shared" si="11"/>
        <v>25663.642500000002</v>
      </c>
      <c r="AB131" s="14">
        <f t="shared" si="12"/>
        <v>0.20961300884766917</v>
      </c>
      <c r="AD131" s="15">
        <f t="shared" si="7"/>
        <v>24268.044999999998</v>
      </c>
      <c r="AE131" s="15">
        <f t="shared" si="8"/>
        <v>23212.129999999997</v>
      </c>
      <c r="AF131" s="16">
        <f t="shared" si="13"/>
        <v>0.95648949060379607</v>
      </c>
      <c r="AG131" s="17">
        <f t="shared" si="9"/>
        <v>0.97193601512134087</v>
      </c>
      <c r="AI131" s="108"/>
      <c r="AJ131" s="105"/>
    </row>
    <row r="132" spans="1:36" x14ac:dyDescent="0.45">
      <c r="A132" s="29">
        <v>130</v>
      </c>
      <c r="B132" s="30" t="s">
        <v>317</v>
      </c>
      <c r="C132" s="31" t="s">
        <v>318</v>
      </c>
      <c r="D132" s="31" t="s">
        <v>195</v>
      </c>
      <c r="E132" s="65">
        <v>124.0389</v>
      </c>
      <c r="F132" s="65">
        <v>124.0389</v>
      </c>
      <c r="G132" s="65">
        <v>0.61157729999999999</v>
      </c>
      <c r="H132" s="66" t="s">
        <v>326</v>
      </c>
      <c r="I132" s="67">
        <v>93863.4</v>
      </c>
      <c r="J132" s="68">
        <v>92009.48</v>
      </c>
      <c r="K132" s="37">
        <v>82284.72</v>
      </c>
      <c r="L132" s="38">
        <v>108183.5</v>
      </c>
      <c r="M132" s="36">
        <v>81176.38</v>
      </c>
      <c r="N132" s="37">
        <v>98509.85</v>
      </c>
      <c r="O132" s="37">
        <v>102990.39999999999</v>
      </c>
      <c r="P132" s="38">
        <v>86081.3</v>
      </c>
      <c r="Q132" s="36">
        <v>45190.42</v>
      </c>
      <c r="R132" s="37">
        <v>76370.59</v>
      </c>
      <c r="S132" s="37">
        <v>81774.44</v>
      </c>
      <c r="T132" s="37">
        <v>0</v>
      </c>
      <c r="U132" s="38">
        <v>5988.98</v>
      </c>
      <c r="V132" s="36">
        <v>106288.9</v>
      </c>
      <c r="W132" s="37">
        <v>114384.3</v>
      </c>
      <c r="X132" s="37">
        <v>79842.97</v>
      </c>
      <c r="Y132" s="38">
        <v>78740.649999999994</v>
      </c>
      <c r="Z132" s="19">
        <f t="shared" si="10"/>
        <v>15788.874971125106</v>
      </c>
      <c r="AA132" s="13">
        <f t="shared" si="11"/>
        <v>94814.205000000016</v>
      </c>
      <c r="AB132" s="14">
        <f t="shared" si="12"/>
        <v>0.16652436173593507</v>
      </c>
      <c r="AD132" s="15">
        <f t="shared" ref="AD132:AD195" si="14">MEDIAN(I132:L132)</f>
        <v>92936.44</v>
      </c>
      <c r="AE132" s="15">
        <f t="shared" ref="AE132:AE195" si="15">MEDIAN(M132:P132)</f>
        <v>92295.575000000012</v>
      </c>
      <c r="AF132" s="16">
        <f t="shared" si="13"/>
        <v>0.99310426566802013</v>
      </c>
      <c r="AG132" s="17">
        <f t="shared" ref="AG132:AG195" si="16">_xlfn.T.TEST(I132:L132,M132:P132,2,2)</f>
        <v>0.80642850523628162</v>
      </c>
      <c r="AI132" s="108"/>
      <c r="AJ132" s="105"/>
    </row>
    <row r="133" spans="1:36" x14ac:dyDescent="0.45">
      <c r="A133" s="29">
        <v>131</v>
      </c>
      <c r="B133" s="30" t="s">
        <v>347</v>
      </c>
      <c r="C133" s="31" t="s">
        <v>319</v>
      </c>
      <c r="D133" s="31" t="s">
        <v>195</v>
      </c>
      <c r="E133" s="65">
        <v>159.02789999999999</v>
      </c>
      <c r="F133" s="65">
        <v>159.02789999999999</v>
      </c>
      <c r="G133" s="65">
        <v>0.8994046</v>
      </c>
      <c r="H133" s="66" t="s">
        <v>326</v>
      </c>
      <c r="I133" s="67">
        <v>249854.6</v>
      </c>
      <c r="J133" s="68">
        <v>356595.3</v>
      </c>
      <c r="K133" s="37">
        <v>213849.4</v>
      </c>
      <c r="L133" s="38">
        <v>334191.7</v>
      </c>
      <c r="M133" s="36">
        <v>368615.8</v>
      </c>
      <c r="N133" s="37">
        <v>374515</v>
      </c>
      <c r="O133" s="37">
        <v>319204.2</v>
      </c>
      <c r="P133" s="38">
        <v>214031.6</v>
      </c>
      <c r="Q133" s="36">
        <v>5282.46</v>
      </c>
      <c r="R133" s="37">
        <v>1955.046</v>
      </c>
      <c r="S133" s="37">
        <v>4718.4970000000003</v>
      </c>
      <c r="T133" s="37">
        <v>394.1635</v>
      </c>
      <c r="U133" s="38">
        <v>0</v>
      </c>
      <c r="V133" s="36">
        <v>305643.09999999998</v>
      </c>
      <c r="W133" s="37">
        <v>264910.59999999998</v>
      </c>
      <c r="X133" s="37">
        <v>276362.3</v>
      </c>
      <c r="Y133" s="38">
        <v>273031.59999999998</v>
      </c>
      <c r="Z133" s="19">
        <f t="shared" ref="Z133:Z196" si="17">_xlfn.STDEV.P(V133:Y133)</f>
        <v>15387.083409307948</v>
      </c>
      <c r="AA133" s="13">
        <f t="shared" ref="AA133:AA196" si="18">AVERAGE(V133:Y133)</f>
        <v>279986.90000000002</v>
      </c>
      <c r="AB133" s="14">
        <f t="shared" ref="AB133:AB196" si="19">Z133/AA133</f>
        <v>5.4956440495280125E-2</v>
      </c>
      <c r="AD133" s="15">
        <f t="shared" si="14"/>
        <v>292023.15000000002</v>
      </c>
      <c r="AE133" s="15">
        <f t="shared" si="15"/>
        <v>343910</v>
      </c>
      <c r="AF133" s="16">
        <f t="shared" ref="AF133:AF196" si="20">AE133/AD133</f>
        <v>1.1776806051164093</v>
      </c>
      <c r="AG133" s="17">
        <f t="shared" si="16"/>
        <v>0.56682655396466664</v>
      </c>
      <c r="AI133" s="108"/>
      <c r="AJ133" s="105"/>
    </row>
    <row r="134" spans="1:36" x14ac:dyDescent="0.45">
      <c r="A134" s="29">
        <v>132</v>
      </c>
      <c r="B134" s="30" t="s">
        <v>320</v>
      </c>
      <c r="C134" s="31" t="s">
        <v>328</v>
      </c>
      <c r="D134" s="31" t="s">
        <v>195</v>
      </c>
      <c r="E134" s="65">
        <v>158.04490000000001</v>
      </c>
      <c r="F134" s="65">
        <v>158.04490000000001</v>
      </c>
      <c r="G134" s="65">
        <v>0.89451809999999998</v>
      </c>
      <c r="H134" s="66" t="s">
        <v>326</v>
      </c>
      <c r="I134" s="67">
        <v>20959.71</v>
      </c>
      <c r="J134" s="68">
        <v>44345.61</v>
      </c>
      <c r="K134" s="37">
        <v>10092.82</v>
      </c>
      <c r="L134" s="38">
        <v>11469.97</v>
      </c>
      <c r="M134" s="36">
        <v>17523.080000000002</v>
      </c>
      <c r="N134" s="37">
        <v>21744.85</v>
      </c>
      <c r="O134" s="37">
        <v>15280.27</v>
      </c>
      <c r="P134" s="38">
        <v>9578.1479999999992</v>
      </c>
      <c r="Q134" s="36">
        <v>640.68510000000003</v>
      </c>
      <c r="R134" s="37">
        <v>1411.7750000000001</v>
      </c>
      <c r="S134" s="37">
        <v>1376.471</v>
      </c>
      <c r="T134" s="37">
        <v>483.8</v>
      </c>
      <c r="U134" s="38">
        <v>0</v>
      </c>
      <c r="V134" s="36">
        <v>14391.08</v>
      </c>
      <c r="W134" s="37">
        <v>14986.06</v>
      </c>
      <c r="X134" s="37">
        <v>15761.23</v>
      </c>
      <c r="Y134" s="38">
        <v>13687.41</v>
      </c>
      <c r="Z134" s="19">
        <f t="shared" si="17"/>
        <v>762.99465248781382</v>
      </c>
      <c r="AA134" s="13">
        <f t="shared" si="18"/>
        <v>14706.445</v>
      </c>
      <c r="AB134" s="14">
        <f t="shared" si="19"/>
        <v>5.1881651377189648E-2</v>
      </c>
      <c r="AD134" s="15">
        <f t="shared" si="14"/>
        <v>16214.84</v>
      </c>
      <c r="AE134" s="15">
        <f t="shared" si="15"/>
        <v>16401.675000000003</v>
      </c>
      <c r="AF134" s="16">
        <f t="shared" si="20"/>
        <v>1.0115224695402485</v>
      </c>
      <c r="AG134" s="17">
        <f t="shared" si="16"/>
        <v>0.51968558751863947</v>
      </c>
      <c r="AI134" s="108"/>
      <c r="AJ134" s="105"/>
    </row>
    <row r="135" spans="1:36" x14ac:dyDescent="0.45">
      <c r="A135" s="29">
        <v>133</v>
      </c>
      <c r="B135" s="30" t="s">
        <v>321</v>
      </c>
      <c r="C135" s="31" t="s">
        <v>322</v>
      </c>
      <c r="D135" s="31" t="s">
        <v>195</v>
      </c>
      <c r="E135" s="65">
        <v>220.06370000000001</v>
      </c>
      <c r="F135" s="65">
        <v>220.06370000000001</v>
      </c>
      <c r="G135" s="65">
        <v>1.4200109999999999</v>
      </c>
      <c r="H135" s="66" t="s">
        <v>326</v>
      </c>
      <c r="I135" s="67">
        <v>3848.9450000000002</v>
      </c>
      <c r="J135" s="68">
        <v>32961.64</v>
      </c>
      <c r="K135" s="37">
        <v>670.90039999999999</v>
      </c>
      <c r="L135" s="38">
        <v>15987.78</v>
      </c>
      <c r="M135" s="36">
        <v>23214.86</v>
      </c>
      <c r="N135" s="37">
        <v>73264.7</v>
      </c>
      <c r="O135" s="37">
        <v>21574.79</v>
      </c>
      <c r="P135" s="38">
        <v>12571.16</v>
      </c>
      <c r="Q135" s="36">
        <v>0</v>
      </c>
      <c r="R135" s="37">
        <v>0</v>
      </c>
      <c r="S135" s="37">
        <v>768.42160000000001</v>
      </c>
      <c r="T135" s="37">
        <v>0</v>
      </c>
      <c r="U135" s="38">
        <v>0</v>
      </c>
      <c r="V135" s="36">
        <v>20579.240000000002</v>
      </c>
      <c r="W135" s="37">
        <v>19200.53</v>
      </c>
      <c r="X135" s="37">
        <v>15005.53</v>
      </c>
      <c r="Y135" s="38">
        <v>15605.34</v>
      </c>
      <c r="Z135" s="19">
        <f t="shared" si="17"/>
        <v>2353.0559094823907</v>
      </c>
      <c r="AA135" s="13">
        <f t="shared" si="18"/>
        <v>17597.66</v>
      </c>
      <c r="AB135" s="14">
        <f t="shared" si="19"/>
        <v>0.13371413639554297</v>
      </c>
      <c r="AD135" s="15">
        <f t="shared" si="14"/>
        <v>9918.3625000000011</v>
      </c>
      <c r="AE135" s="15">
        <f t="shared" si="15"/>
        <v>22394.825000000001</v>
      </c>
      <c r="AF135" s="16">
        <f t="shared" si="20"/>
        <v>2.2579155581377468</v>
      </c>
      <c r="AG135" s="17">
        <f t="shared" si="16"/>
        <v>0.26150700052372061</v>
      </c>
      <c r="AI135" s="108"/>
      <c r="AJ135" s="105"/>
    </row>
    <row r="136" spans="1:36" x14ac:dyDescent="0.45">
      <c r="A136" s="29">
        <v>134</v>
      </c>
      <c r="B136" s="30" t="s">
        <v>457</v>
      </c>
      <c r="C136" s="31" t="s">
        <v>458</v>
      </c>
      <c r="D136" s="31" t="s">
        <v>459</v>
      </c>
      <c r="E136" s="65">
        <v>165.0548</v>
      </c>
      <c r="F136" s="65">
        <v>165.0548</v>
      </c>
      <c r="G136" s="65">
        <v>0.91447389999999995</v>
      </c>
      <c r="H136" s="66" t="s">
        <v>326</v>
      </c>
      <c r="I136" s="67">
        <v>528701.1</v>
      </c>
      <c r="J136" s="68">
        <v>1263189</v>
      </c>
      <c r="K136" s="37">
        <v>559672.80000000005</v>
      </c>
      <c r="L136" s="38">
        <v>867754.5</v>
      </c>
      <c r="M136" s="36">
        <v>645523.1</v>
      </c>
      <c r="N136" s="37">
        <v>1025184</v>
      </c>
      <c r="O136" s="37">
        <v>915366.2</v>
      </c>
      <c r="P136" s="38">
        <v>624071.19999999995</v>
      </c>
      <c r="Q136" s="36">
        <v>16979.54</v>
      </c>
      <c r="R136" s="37">
        <v>14262.54</v>
      </c>
      <c r="S136" s="37">
        <v>13465.24</v>
      </c>
      <c r="T136" s="37">
        <v>1842.84</v>
      </c>
      <c r="U136" s="38">
        <v>1085.703</v>
      </c>
      <c r="V136" s="36">
        <v>825236.3</v>
      </c>
      <c r="W136" s="37">
        <v>870742.7</v>
      </c>
      <c r="X136" s="37">
        <v>821153</v>
      </c>
      <c r="Y136" s="38">
        <v>846703.3</v>
      </c>
      <c r="Z136" s="19">
        <f t="shared" si="17"/>
        <v>19745.548228319065</v>
      </c>
      <c r="AA136" s="13">
        <f t="shared" si="18"/>
        <v>840958.82499999995</v>
      </c>
      <c r="AB136" s="14">
        <f t="shared" si="19"/>
        <v>2.347980381598239E-2</v>
      </c>
      <c r="AD136" s="15">
        <f t="shared" si="14"/>
        <v>713713.65</v>
      </c>
      <c r="AE136" s="15">
        <f t="shared" si="15"/>
        <v>780444.64999999991</v>
      </c>
      <c r="AF136" s="16">
        <f t="shared" si="20"/>
        <v>1.0934982818389418</v>
      </c>
      <c r="AG136" s="17">
        <f t="shared" si="16"/>
        <v>0.99112293822923192</v>
      </c>
      <c r="AI136" s="108"/>
      <c r="AJ136" s="105"/>
    </row>
    <row r="137" spans="1:36" ht="15.45" thickBot="1" x14ac:dyDescent="0.5">
      <c r="A137" s="39">
        <v>135</v>
      </c>
      <c r="B137" s="40" t="s">
        <v>296</v>
      </c>
      <c r="C137" s="41" t="s">
        <v>297</v>
      </c>
      <c r="D137" s="41" t="s">
        <v>459</v>
      </c>
      <c r="E137" s="61">
        <v>255.02889999999999</v>
      </c>
      <c r="F137" s="61">
        <v>255.02889999999999</v>
      </c>
      <c r="G137" s="61">
        <v>0.90508650000000002</v>
      </c>
      <c r="H137" s="62" t="s">
        <v>326</v>
      </c>
      <c r="I137" s="63">
        <v>63698.36</v>
      </c>
      <c r="J137" s="64">
        <v>59987.61</v>
      </c>
      <c r="K137" s="44">
        <v>89689.24</v>
      </c>
      <c r="L137" s="45">
        <v>117441.5</v>
      </c>
      <c r="M137" s="43">
        <v>58767.85</v>
      </c>
      <c r="N137" s="44">
        <v>74294.06</v>
      </c>
      <c r="O137" s="44">
        <v>114578.2</v>
      </c>
      <c r="P137" s="45">
        <v>72884.37</v>
      </c>
      <c r="Q137" s="43">
        <v>16149.77</v>
      </c>
      <c r="R137" s="44">
        <v>7566.24</v>
      </c>
      <c r="S137" s="44">
        <v>16145.06</v>
      </c>
      <c r="T137" s="44">
        <v>703.42629999999997</v>
      </c>
      <c r="U137" s="45">
        <v>0</v>
      </c>
      <c r="V137" s="43">
        <v>119374.3</v>
      </c>
      <c r="W137" s="44">
        <v>123413</v>
      </c>
      <c r="X137" s="44">
        <v>153730.20000000001</v>
      </c>
      <c r="Y137" s="45">
        <v>124976.8</v>
      </c>
      <c r="Z137" s="19">
        <f t="shared" si="17"/>
        <v>13639.013588301636</v>
      </c>
      <c r="AA137" s="13">
        <f t="shared" si="18"/>
        <v>130373.575</v>
      </c>
      <c r="AB137" s="14">
        <f t="shared" si="19"/>
        <v>0.10461486223954231</v>
      </c>
      <c r="AD137" s="15">
        <f t="shared" si="14"/>
        <v>76693.8</v>
      </c>
      <c r="AE137" s="15">
        <f t="shared" si="15"/>
        <v>73589.214999999997</v>
      </c>
      <c r="AF137" s="16">
        <f t="shared" si="20"/>
        <v>0.95951973953565994</v>
      </c>
      <c r="AG137" s="17">
        <f t="shared" si="16"/>
        <v>0.89065233783365572</v>
      </c>
      <c r="AI137" s="108"/>
      <c r="AJ137" s="105"/>
    </row>
    <row r="138" spans="1:36" x14ac:dyDescent="0.45">
      <c r="A138" s="46">
        <v>136</v>
      </c>
      <c r="B138" s="47" t="s">
        <v>188</v>
      </c>
      <c r="C138" s="48" t="s">
        <v>189</v>
      </c>
      <c r="D138" s="48" t="s">
        <v>190</v>
      </c>
      <c r="E138" s="57">
        <v>184.09700000000001</v>
      </c>
      <c r="F138" s="57">
        <v>184.09700000000001</v>
      </c>
      <c r="G138" s="57">
        <v>1.0564610000000001</v>
      </c>
      <c r="H138" s="58" t="s">
        <v>326</v>
      </c>
      <c r="I138" s="59">
        <v>4122.7430000000004</v>
      </c>
      <c r="J138" s="60">
        <v>1754.221</v>
      </c>
      <c r="K138" s="34">
        <v>6117.1509999999998</v>
      </c>
      <c r="L138" s="35">
        <v>6863.2020000000002</v>
      </c>
      <c r="M138" s="33">
        <v>5338.3090000000002</v>
      </c>
      <c r="N138" s="34">
        <v>6019.1639999999998</v>
      </c>
      <c r="O138" s="34">
        <v>3879.105</v>
      </c>
      <c r="P138" s="35">
        <v>2124.402</v>
      </c>
      <c r="Q138" s="33">
        <v>3735.5889999999999</v>
      </c>
      <c r="R138" s="34">
        <v>9245.6849999999995</v>
      </c>
      <c r="S138" s="34">
        <v>8961.2060000000001</v>
      </c>
      <c r="T138" s="34">
        <v>5614.1540000000005</v>
      </c>
      <c r="U138" s="35">
        <v>4983.1629999999996</v>
      </c>
      <c r="V138" s="33">
        <v>7254.7439999999997</v>
      </c>
      <c r="W138" s="34">
        <v>9118.5779999999995</v>
      </c>
      <c r="X138" s="34">
        <v>4543.1170000000002</v>
      </c>
      <c r="Y138" s="35">
        <v>6066.9139999999998</v>
      </c>
      <c r="Z138" s="19">
        <f t="shared" si="17"/>
        <v>1673.4543634390491</v>
      </c>
      <c r="AA138" s="13">
        <f t="shared" si="18"/>
        <v>6745.8382499999998</v>
      </c>
      <c r="AB138" s="14">
        <f t="shared" si="19"/>
        <v>0.24807211519473493</v>
      </c>
      <c r="AD138" s="15">
        <f t="shared" si="14"/>
        <v>5119.9470000000001</v>
      </c>
      <c r="AE138" s="15">
        <f t="shared" si="15"/>
        <v>4608.7070000000003</v>
      </c>
      <c r="AF138" s="16">
        <f t="shared" si="20"/>
        <v>0.90014740386961045</v>
      </c>
      <c r="AG138" s="17">
        <f t="shared" si="16"/>
        <v>0.80275761834323756</v>
      </c>
      <c r="AI138" s="108"/>
      <c r="AJ138" s="105"/>
    </row>
    <row r="139" spans="1:36" x14ac:dyDescent="0.45">
      <c r="A139" s="29">
        <v>137</v>
      </c>
      <c r="B139" s="30" t="s">
        <v>171</v>
      </c>
      <c r="C139" s="31" t="s">
        <v>191</v>
      </c>
      <c r="D139" s="31" t="s">
        <v>190</v>
      </c>
      <c r="E139" s="65">
        <v>152.07060000000001</v>
      </c>
      <c r="F139" s="65">
        <v>152.07060000000001</v>
      </c>
      <c r="G139" s="65">
        <v>1.3395840000000001</v>
      </c>
      <c r="H139" s="66" t="s">
        <v>327</v>
      </c>
      <c r="I139" s="67">
        <v>3006.4209999999998</v>
      </c>
      <c r="J139" s="68">
        <v>5203.8490000000002</v>
      </c>
      <c r="K139" s="37">
        <v>2239.9670000000001</v>
      </c>
      <c r="L139" s="38">
        <v>4022.4059999999999</v>
      </c>
      <c r="M139" s="36">
        <v>2834.5419999999999</v>
      </c>
      <c r="N139" s="37">
        <v>4843.9920000000002</v>
      </c>
      <c r="O139" s="37">
        <v>3544.1610000000001</v>
      </c>
      <c r="P139" s="38">
        <v>3059.5</v>
      </c>
      <c r="Q139" s="36">
        <v>0</v>
      </c>
      <c r="R139" s="37">
        <v>315.96879999999999</v>
      </c>
      <c r="S139" s="37">
        <v>375.10129999999998</v>
      </c>
      <c r="T139" s="37">
        <v>0</v>
      </c>
      <c r="U139" s="38">
        <v>693.40070000000003</v>
      </c>
      <c r="V139" s="36">
        <v>3331.306</v>
      </c>
      <c r="W139" s="37">
        <v>2934.3249999999998</v>
      </c>
      <c r="X139" s="37">
        <v>3884.1410000000001</v>
      </c>
      <c r="Y139" s="38">
        <v>3901.3110000000001</v>
      </c>
      <c r="Z139" s="19">
        <f t="shared" si="17"/>
        <v>405.09515229164174</v>
      </c>
      <c r="AA139" s="13">
        <f t="shared" si="18"/>
        <v>3512.7707499999997</v>
      </c>
      <c r="AB139" s="14">
        <f t="shared" si="19"/>
        <v>0.11532069159128638</v>
      </c>
      <c r="AD139" s="15">
        <f t="shared" si="14"/>
        <v>3514.4134999999997</v>
      </c>
      <c r="AE139" s="15">
        <f t="shared" si="15"/>
        <v>3301.8305</v>
      </c>
      <c r="AF139" s="16">
        <f t="shared" si="20"/>
        <v>0.93951110192355003</v>
      </c>
      <c r="AG139" s="17">
        <f t="shared" si="16"/>
        <v>0.9535494890468208</v>
      </c>
      <c r="AI139" s="108"/>
      <c r="AJ139" s="105"/>
    </row>
    <row r="140" spans="1:36" ht="15.45" thickBot="1" x14ac:dyDescent="0.5">
      <c r="A140" s="39">
        <v>138</v>
      </c>
      <c r="B140" s="40" t="s">
        <v>161</v>
      </c>
      <c r="C140" s="41" t="s">
        <v>162</v>
      </c>
      <c r="D140" s="41" t="s">
        <v>190</v>
      </c>
      <c r="E140" s="61">
        <v>177.10230000000001</v>
      </c>
      <c r="F140" s="61">
        <v>177.10239999999999</v>
      </c>
      <c r="G140" s="61">
        <v>1.16428</v>
      </c>
      <c r="H140" s="62" t="s">
        <v>326</v>
      </c>
      <c r="I140" s="63">
        <v>14110.42</v>
      </c>
      <c r="J140" s="64">
        <v>20162.36</v>
      </c>
      <c r="K140" s="44">
        <v>2347.1370000000002</v>
      </c>
      <c r="L140" s="45">
        <v>4755.12</v>
      </c>
      <c r="M140" s="43">
        <v>17805.919999999998</v>
      </c>
      <c r="N140" s="44">
        <v>19517.57</v>
      </c>
      <c r="O140" s="44">
        <v>5038.5339999999997</v>
      </c>
      <c r="P140" s="45">
        <v>3321.971</v>
      </c>
      <c r="Q140" s="43">
        <v>0</v>
      </c>
      <c r="R140" s="44">
        <v>2413.076</v>
      </c>
      <c r="S140" s="44">
        <v>0</v>
      </c>
      <c r="T140" s="44">
        <v>704.59469999999999</v>
      </c>
      <c r="U140" s="45">
        <v>0</v>
      </c>
      <c r="V140" s="43">
        <v>6815.1719999999996</v>
      </c>
      <c r="W140" s="44">
        <v>7870.7290000000003</v>
      </c>
      <c r="X140" s="44">
        <v>7990.0330000000004</v>
      </c>
      <c r="Y140" s="45">
        <v>8020.0330000000004</v>
      </c>
      <c r="Z140" s="19">
        <f t="shared" si="17"/>
        <v>498.97483076071865</v>
      </c>
      <c r="AA140" s="13">
        <f t="shared" si="18"/>
        <v>7673.9917500000001</v>
      </c>
      <c r="AB140" s="14">
        <f t="shared" si="19"/>
        <v>6.5021549021175143E-2</v>
      </c>
      <c r="AD140" s="15">
        <f t="shared" si="14"/>
        <v>9432.77</v>
      </c>
      <c r="AE140" s="15">
        <f t="shared" si="15"/>
        <v>11422.226999999999</v>
      </c>
      <c r="AF140" s="16">
        <f t="shared" si="20"/>
        <v>1.2109090966916398</v>
      </c>
      <c r="AG140" s="17">
        <f t="shared" si="16"/>
        <v>0.86125348183231498</v>
      </c>
      <c r="AI140" s="108"/>
      <c r="AJ140" s="105"/>
    </row>
    <row r="141" spans="1:36" ht="15.45" thickBot="1" x14ac:dyDescent="0.5">
      <c r="A141" s="50">
        <v>139</v>
      </c>
      <c r="B141" s="51" t="s">
        <v>287</v>
      </c>
      <c r="C141" s="52" t="s">
        <v>288</v>
      </c>
      <c r="D141" s="52" t="s">
        <v>128</v>
      </c>
      <c r="E141" s="69">
        <v>341.01080000000002</v>
      </c>
      <c r="F141" s="69">
        <v>341.01080000000002</v>
      </c>
      <c r="G141" s="69">
        <v>1.9105190000000001</v>
      </c>
      <c r="H141" s="70" t="s">
        <v>326</v>
      </c>
      <c r="I141" s="71">
        <v>40354.800000000003</v>
      </c>
      <c r="J141" s="72">
        <v>30399.040000000001</v>
      </c>
      <c r="K141" s="55">
        <v>25534.28</v>
      </c>
      <c r="L141" s="56">
        <v>31350.35</v>
      </c>
      <c r="M141" s="54">
        <v>23297.16</v>
      </c>
      <c r="N141" s="55">
        <v>18021.71</v>
      </c>
      <c r="O141" s="55">
        <v>25535.09</v>
      </c>
      <c r="P141" s="56">
        <v>27172.25</v>
      </c>
      <c r="Q141" s="54">
        <v>3230.6350000000002</v>
      </c>
      <c r="R141" s="55">
        <v>0</v>
      </c>
      <c r="S141" s="55">
        <v>9993.1370000000006</v>
      </c>
      <c r="T141" s="55">
        <v>2421.4520000000002</v>
      </c>
      <c r="U141" s="56">
        <v>0</v>
      </c>
      <c r="V141" s="54">
        <v>21682.61</v>
      </c>
      <c r="W141" s="55">
        <v>25941.72</v>
      </c>
      <c r="X141" s="55">
        <v>20484.36</v>
      </c>
      <c r="Y141" s="56">
        <v>17286.11</v>
      </c>
      <c r="Z141" s="19">
        <f t="shared" si="17"/>
        <v>3100.7680400265308</v>
      </c>
      <c r="AA141" s="13">
        <f t="shared" si="18"/>
        <v>21348.7</v>
      </c>
      <c r="AB141" s="14">
        <f t="shared" si="19"/>
        <v>0.14524388089328769</v>
      </c>
      <c r="AD141" s="15">
        <f t="shared" si="14"/>
        <v>30874.695</v>
      </c>
      <c r="AE141" s="15">
        <f t="shared" si="15"/>
        <v>24416.125</v>
      </c>
      <c r="AF141" s="16">
        <f t="shared" si="20"/>
        <v>0.79081348010077512</v>
      </c>
      <c r="AG141" s="17">
        <f t="shared" si="16"/>
        <v>6.2342115072781493E-2</v>
      </c>
      <c r="AI141" s="108"/>
      <c r="AJ141" s="105"/>
    </row>
    <row r="142" spans="1:36" x14ac:dyDescent="0.45">
      <c r="A142" s="46">
        <v>140</v>
      </c>
      <c r="B142" s="47" t="s">
        <v>350</v>
      </c>
      <c r="C142" s="48" t="s">
        <v>124</v>
      </c>
      <c r="D142" s="48" t="s">
        <v>125</v>
      </c>
      <c r="E142" s="57">
        <v>171.00559999999999</v>
      </c>
      <c r="F142" s="57">
        <v>171.00559999999999</v>
      </c>
      <c r="G142" s="57">
        <v>0.62700469999999997</v>
      </c>
      <c r="H142" s="58" t="s">
        <v>327</v>
      </c>
      <c r="I142" s="59">
        <v>39874.26</v>
      </c>
      <c r="J142" s="60">
        <v>96983.98</v>
      </c>
      <c r="K142" s="34">
        <v>2791.78</v>
      </c>
      <c r="L142" s="35">
        <v>5233.6490000000003</v>
      </c>
      <c r="M142" s="33">
        <v>29715.62</v>
      </c>
      <c r="N142" s="34">
        <v>59545.08</v>
      </c>
      <c r="O142" s="34">
        <v>12823.23</v>
      </c>
      <c r="P142" s="35">
        <v>11679.8</v>
      </c>
      <c r="Q142" s="33">
        <v>0</v>
      </c>
      <c r="R142" s="34">
        <v>258.10059999999999</v>
      </c>
      <c r="S142" s="34">
        <v>0</v>
      </c>
      <c r="T142" s="34">
        <v>0</v>
      </c>
      <c r="U142" s="35">
        <v>0</v>
      </c>
      <c r="V142" s="33">
        <v>19285.38</v>
      </c>
      <c r="W142" s="34">
        <v>22379.35</v>
      </c>
      <c r="X142" s="34">
        <v>23659.279999999999</v>
      </c>
      <c r="Y142" s="35">
        <v>28219.22</v>
      </c>
      <c r="Z142" s="19">
        <f t="shared" si="17"/>
        <v>3211.8190323193439</v>
      </c>
      <c r="AA142" s="13">
        <f t="shared" si="18"/>
        <v>23385.807499999999</v>
      </c>
      <c r="AB142" s="14">
        <f t="shared" si="19"/>
        <v>0.13734052297827834</v>
      </c>
      <c r="AD142" s="15">
        <f t="shared" si="14"/>
        <v>22553.954500000003</v>
      </c>
      <c r="AE142" s="15">
        <f t="shared" si="15"/>
        <v>21269.424999999999</v>
      </c>
      <c r="AF142" s="16">
        <f t="shared" si="20"/>
        <v>0.94304637353063725</v>
      </c>
      <c r="AG142" s="17">
        <f t="shared" si="16"/>
        <v>0.76275800868247756</v>
      </c>
      <c r="AI142" s="108"/>
      <c r="AJ142" s="105"/>
    </row>
    <row r="143" spans="1:36" x14ac:dyDescent="0.45">
      <c r="A143" s="29">
        <v>141</v>
      </c>
      <c r="B143" s="30" t="s">
        <v>308</v>
      </c>
      <c r="C143" s="31" t="s">
        <v>309</v>
      </c>
      <c r="D143" s="31" t="s">
        <v>125</v>
      </c>
      <c r="E143" s="65">
        <v>300.27859999999998</v>
      </c>
      <c r="F143" s="65">
        <v>300.27940000000001</v>
      </c>
      <c r="G143" s="65">
        <v>1.8054349999999999</v>
      </c>
      <c r="H143" s="66" t="s">
        <v>326</v>
      </c>
      <c r="I143" s="67">
        <v>19900000</v>
      </c>
      <c r="J143" s="68">
        <v>19700000</v>
      </c>
      <c r="K143" s="37">
        <v>17600000</v>
      </c>
      <c r="L143" s="38">
        <v>19200000</v>
      </c>
      <c r="M143" s="36">
        <v>20100000</v>
      </c>
      <c r="N143" s="37">
        <v>16400000</v>
      </c>
      <c r="O143" s="37">
        <v>16000000</v>
      </c>
      <c r="P143" s="38">
        <v>25900000</v>
      </c>
      <c r="Q143" s="36">
        <v>3102120</v>
      </c>
      <c r="R143" s="37">
        <v>1275964</v>
      </c>
      <c r="S143" s="37">
        <v>2516016</v>
      </c>
      <c r="T143" s="37">
        <v>1209293</v>
      </c>
      <c r="U143" s="38">
        <v>10946.17</v>
      </c>
      <c r="V143" s="36">
        <v>19300000</v>
      </c>
      <c r="W143" s="37">
        <v>22800000</v>
      </c>
      <c r="X143" s="37">
        <v>16800000</v>
      </c>
      <c r="Y143" s="38">
        <v>18000000</v>
      </c>
      <c r="Z143" s="19">
        <f t="shared" si="17"/>
        <v>2245411.9889231911</v>
      </c>
      <c r="AA143" s="13">
        <f t="shared" si="18"/>
        <v>19225000</v>
      </c>
      <c r="AB143" s="14">
        <f t="shared" si="19"/>
        <v>0.11679646236271475</v>
      </c>
      <c r="AD143" s="15">
        <f t="shared" si="14"/>
        <v>19450000</v>
      </c>
      <c r="AE143" s="15">
        <f t="shared" si="15"/>
        <v>18250000</v>
      </c>
      <c r="AF143" s="16">
        <f t="shared" si="20"/>
        <v>0.93830334190231357</v>
      </c>
      <c r="AG143" s="17">
        <f t="shared" si="16"/>
        <v>0.83870950164723568</v>
      </c>
      <c r="AI143" s="108"/>
      <c r="AJ143" s="105"/>
    </row>
    <row r="144" spans="1:36" x14ac:dyDescent="0.45">
      <c r="A144" s="29">
        <v>142</v>
      </c>
      <c r="B144" s="30" t="s">
        <v>291</v>
      </c>
      <c r="C144" s="31" t="s">
        <v>292</v>
      </c>
      <c r="D144" s="31" t="s">
        <v>293</v>
      </c>
      <c r="E144" s="65">
        <v>380.25549999999998</v>
      </c>
      <c r="F144" s="65">
        <v>380.25560000000002</v>
      </c>
      <c r="G144" s="65">
        <v>3.7172200000000002</v>
      </c>
      <c r="H144" s="66" t="s">
        <v>327</v>
      </c>
      <c r="I144" s="67">
        <v>27336.98</v>
      </c>
      <c r="J144" s="68">
        <v>61099.53</v>
      </c>
      <c r="K144" s="37">
        <v>25260.06</v>
      </c>
      <c r="L144" s="38">
        <v>21722.33</v>
      </c>
      <c r="M144" s="36">
        <v>36186.82</v>
      </c>
      <c r="N144" s="37">
        <v>44864.61</v>
      </c>
      <c r="O144" s="37">
        <v>89767.23</v>
      </c>
      <c r="P144" s="38">
        <v>22649.68</v>
      </c>
      <c r="Q144" s="36">
        <v>16816.21</v>
      </c>
      <c r="R144" s="37">
        <v>0</v>
      </c>
      <c r="S144" s="37">
        <v>2376.348</v>
      </c>
      <c r="T144" s="37">
        <v>7517.3710000000001</v>
      </c>
      <c r="U144" s="38">
        <v>0</v>
      </c>
      <c r="V144" s="36">
        <v>20317.509999999998</v>
      </c>
      <c r="W144" s="37">
        <v>30203.5</v>
      </c>
      <c r="X144" s="37">
        <v>45368.22</v>
      </c>
      <c r="Y144" s="38">
        <v>38000.61</v>
      </c>
      <c r="Z144" s="19">
        <f t="shared" si="17"/>
        <v>9297.204652262435</v>
      </c>
      <c r="AA144" s="13">
        <f t="shared" si="18"/>
        <v>33472.46</v>
      </c>
      <c r="AB144" s="14">
        <f t="shared" si="19"/>
        <v>0.27775683807710683</v>
      </c>
      <c r="AD144" s="15">
        <f t="shared" si="14"/>
        <v>26298.52</v>
      </c>
      <c r="AE144" s="15">
        <f t="shared" si="15"/>
        <v>40525.714999999997</v>
      </c>
      <c r="AF144" s="16">
        <f t="shared" si="20"/>
        <v>1.5409884282461521</v>
      </c>
      <c r="AG144" s="17">
        <f t="shared" si="16"/>
        <v>0.43065187144191691</v>
      </c>
      <c r="AI144" s="108"/>
      <c r="AJ144" s="105"/>
    </row>
    <row r="145" spans="1:36" x14ac:dyDescent="0.45">
      <c r="A145" s="29">
        <v>143</v>
      </c>
      <c r="B145" s="30" t="s">
        <v>126</v>
      </c>
      <c r="C145" s="31" t="s">
        <v>127</v>
      </c>
      <c r="D145" s="31" t="s">
        <v>125</v>
      </c>
      <c r="E145" s="65">
        <v>214.0472</v>
      </c>
      <c r="F145" s="65">
        <v>214.0472</v>
      </c>
      <c r="G145" s="65">
        <v>0.64347900000000002</v>
      </c>
      <c r="H145" s="66" t="s">
        <v>327</v>
      </c>
      <c r="I145" s="67">
        <v>10660.04</v>
      </c>
      <c r="J145" s="68">
        <v>20976.87</v>
      </c>
      <c r="K145" s="37">
        <v>6082.0749999999998</v>
      </c>
      <c r="L145" s="38">
        <v>1662.6469999999999</v>
      </c>
      <c r="M145" s="36">
        <v>15647.24</v>
      </c>
      <c r="N145" s="37">
        <v>16119.07</v>
      </c>
      <c r="O145" s="37">
        <v>4577.5339999999997</v>
      </c>
      <c r="P145" s="38">
        <v>3558.1979999999999</v>
      </c>
      <c r="Q145" s="36">
        <v>0</v>
      </c>
      <c r="R145" s="37">
        <v>3556.8530000000001</v>
      </c>
      <c r="S145" s="37">
        <v>2889.1619999999998</v>
      </c>
      <c r="T145" s="37">
        <v>4038.41</v>
      </c>
      <c r="U145" s="38">
        <v>1117.0509999999999</v>
      </c>
      <c r="V145" s="36">
        <v>18637.45</v>
      </c>
      <c r="W145" s="37">
        <v>18697.810000000001</v>
      </c>
      <c r="X145" s="37">
        <v>18656.900000000001</v>
      </c>
      <c r="Y145" s="38">
        <v>22076.5</v>
      </c>
      <c r="Z145" s="19">
        <f t="shared" si="17"/>
        <v>1477.7933388755678</v>
      </c>
      <c r="AA145" s="13">
        <f t="shared" si="18"/>
        <v>19517.165000000001</v>
      </c>
      <c r="AB145" s="14">
        <f t="shared" si="19"/>
        <v>7.5717622865593831E-2</v>
      </c>
      <c r="AD145" s="15">
        <f t="shared" si="14"/>
        <v>8371.0575000000008</v>
      </c>
      <c r="AE145" s="15">
        <f t="shared" si="15"/>
        <v>10112.386999999999</v>
      </c>
      <c r="AF145" s="16">
        <f t="shared" si="20"/>
        <v>1.2080178639317671</v>
      </c>
      <c r="AG145" s="17">
        <f t="shared" si="16"/>
        <v>0.98145353168853644</v>
      </c>
      <c r="AI145" s="108"/>
      <c r="AJ145" s="105"/>
    </row>
    <row r="146" spans="1:36" x14ac:dyDescent="0.45">
      <c r="A146" s="29">
        <v>144</v>
      </c>
      <c r="B146" s="30" t="s">
        <v>289</v>
      </c>
      <c r="C146" s="31" t="s">
        <v>290</v>
      </c>
      <c r="D146" s="31" t="s">
        <v>125</v>
      </c>
      <c r="E146" s="65">
        <v>146.11770000000001</v>
      </c>
      <c r="F146" s="65">
        <v>146.11770000000001</v>
      </c>
      <c r="G146" s="65">
        <v>0.72594789999999998</v>
      </c>
      <c r="H146" s="66" t="s">
        <v>326</v>
      </c>
      <c r="I146" s="67">
        <v>790219.2</v>
      </c>
      <c r="J146" s="68">
        <v>1090822</v>
      </c>
      <c r="K146" s="37">
        <v>98565.81</v>
      </c>
      <c r="L146" s="38">
        <v>166525.20000000001</v>
      </c>
      <c r="M146" s="36">
        <v>806130.7</v>
      </c>
      <c r="N146" s="37">
        <v>670446.1</v>
      </c>
      <c r="O146" s="37">
        <v>136330</v>
      </c>
      <c r="P146" s="38">
        <v>138234.5</v>
      </c>
      <c r="Q146" s="36">
        <v>26968.51</v>
      </c>
      <c r="R146" s="37">
        <v>35853.17</v>
      </c>
      <c r="S146" s="37">
        <v>37068.019999999997</v>
      </c>
      <c r="T146" s="37">
        <v>28791.4</v>
      </c>
      <c r="U146" s="38">
        <v>8834.8970000000008</v>
      </c>
      <c r="V146" s="36">
        <v>302168.90000000002</v>
      </c>
      <c r="W146" s="37">
        <v>290271.59999999998</v>
      </c>
      <c r="X146" s="37">
        <v>288348.3</v>
      </c>
      <c r="Y146" s="38">
        <v>297401</v>
      </c>
      <c r="Z146" s="19">
        <f t="shared" si="17"/>
        <v>5543.951696443627</v>
      </c>
      <c r="AA146" s="13">
        <f t="shared" si="18"/>
        <v>294547.45</v>
      </c>
      <c r="AB146" s="14">
        <f t="shared" si="19"/>
        <v>1.8821930715895271E-2</v>
      </c>
      <c r="AD146" s="15">
        <f t="shared" si="14"/>
        <v>478372.2</v>
      </c>
      <c r="AE146" s="15">
        <f t="shared" si="15"/>
        <v>404340.3</v>
      </c>
      <c r="AF146" s="16">
        <f t="shared" si="20"/>
        <v>0.84524205210921532</v>
      </c>
      <c r="AG146" s="17">
        <f t="shared" si="16"/>
        <v>0.75219969038589296</v>
      </c>
      <c r="AI146" s="108"/>
      <c r="AJ146" s="105"/>
    </row>
    <row r="147" spans="1:36" x14ac:dyDescent="0.45">
      <c r="A147" s="29">
        <v>145</v>
      </c>
      <c r="B147" s="30" t="s">
        <v>329</v>
      </c>
      <c r="C147" s="31" t="s">
        <v>330</v>
      </c>
      <c r="D147" s="31" t="s">
        <v>125</v>
      </c>
      <c r="E147" s="65">
        <v>104.10760000000001</v>
      </c>
      <c r="F147" s="65">
        <v>104.10760000000001</v>
      </c>
      <c r="G147" s="65">
        <v>0.67688689999999996</v>
      </c>
      <c r="H147" s="66" t="s">
        <v>326</v>
      </c>
      <c r="I147" s="67">
        <v>2336735</v>
      </c>
      <c r="J147" s="68">
        <v>4089747</v>
      </c>
      <c r="K147" s="37">
        <v>1549775</v>
      </c>
      <c r="L147" s="38">
        <v>2322956</v>
      </c>
      <c r="M147" s="36">
        <v>2020812</v>
      </c>
      <c r="N147" s="37">
        <v>4322892</v>
      </c>
      <c r="O147" s="37">
        <v>2100126</v>
      </c>
      <c r="P147" s="38">
        <v>2153063</v>
      </c>
      <c r="Q147" s="36">
        <v>114198.8</v>
      </c>
      <c r="R147" s="37">
        <v>52093.61</v>
      </c>
      <c r="S147" s="37">
        <v>95572.51</v>
      </c>
      <c r="T147" s="37">
        <v>87026.59</v>
      </c>
      <c r="U147" s="38">
        <v>5563.6670000000004</v>
      </c>
      <c r="V147" s="36">
        <v>3148946</v>
      </c>
      <c r="W147" s="37">
        <v>3000613</v>
      </c>
      <c r="X147" s="37">
        <v>2819952</v>
      </c>
      <c r="Y147" s="38">
        <v>3322899</v>
      </c>
      <c r="Z147" s="19">
        <f t="shared" si="17"/>
        <v>185398.51075790764</v>
      </c>
      <c r="AA147" s="13">
        <f t="shared" si="18"/>
        <v>3073102.5</v>
      </c>
      <c r="AB147" s="14">
        <f t="shared" si="19"/>
        <v>6.0329426290827479E-2</v>
      </c>
      <c r="AD147" s="15">
        <f t="shared" si="14"/>
        <v>2329845.5</v>
      </c>
      <c r="AE147" s="15">
        <f t="shared" si="15"/>
        <v>2126594.5</v>
      </c>
      <c r="AF147" s="16">
        <f t="shared" si="20"/>
        <v>0.91276202649488991</v>
      </c>
      <c r="AG147" s="17">
        <f t="shared" si="16"/>
        <v>0.92663767749840309</v>
      </c>
      <c r="AI147" s="108"/>
      <c r="AJ147" s="105"/>
    </row>
    <row r="148" spans="1:36" x14ac:dyDescent="0.45">
      <c r="A148" s="29">
        <v>146</v>
      </c>
      <c r="B148" s="30" t="s">
        <v>441</v>
      </c>
      <c r="C148" s="31" t="s">
        <v>450</v>
      </c>
      <c r="D148" s="31" t="s">
        <v>125</v>
      </c>
      <c r="E148" s="65">
        <v>195.97569999999999</v>
      </c>
      <c r="F148" s="65">
        <v>195.97569999999999</v>
      </c>
      <c r="G148" s="65">
        <v>0.65041669999999996</v>
      </c>
      <c r="H148" s="66" t="s">
        <v>327</v>
      </c>
      <c r="I148" s="67">
        <v>362362</v>
      </c>
      <c r="J148" s="68">
        <v>323815</v>
      </c>
      <c r="K148" s="37">
        <v>526840.80000000005</v>
      </c>
      <c r="L148" s="38">
        <v>555674.4</v>
      </c>
      <c r="M148" s="36">
        <v>504604.2</v>
      </c>
      <c r="N148" s="37">
        <v>489914.2</v>
      </c>
      <c r="O148" s="37">
        <v>381385.8</v>
      </c>
      <c r="P148" s="38">
        <v>527006.19999999995</v>
      </c>
      <c r="Q148" s="36">
        <v>4494.2520000000004</v>
      </c>
      <c r="R148" s="37">
        <v>3595.355</v>
      </c>
      <c r="S148" s="37">
        <v>0</v>
      </c>
      <c r="T148" s="37">
        <v>2868.1869999999999</v>
      </c>
      <c r="U148" s="38">
        <v>0</v>
      </c>
      <c r="V148" s="36">
        <v>806283.3</v>
      </c>
      <c r="W148" s="37">
        <v>570772.6</v>
      </c>
      <c r="X148" s="37">
        <v>784523.8</v>
      </c>
      <c r="Y148" s="38">
        <v>812249.5</v>
      </c>
      <c r="Z148" s="19">
        <f t="shared" si="17"/>
        <v>100232.15064686042</v>
      </c>
      <c r="AA148" s="13">
        <f t="shared" si="18"/>
        <v>743457.3</v>
      </c>
      <c r="AB148" s="14">
        <f t="shared" si="19"/>
        <v>0.1348189743336442</v>
      </c>
      <c r="AD148" s="15">
        <f t="shared" si="14"/>
        <v>444601.4</v>
      </c>
      <c r="AE148" s="15">
        <f t="shared" si="15"/>
        <v>497259.2</v>
      </c>
      <c r="AF148" s="16">
        <f t="shared" si="20"/>
        <v>1.1184382235413564</v>
      </c>
      <c r="AG148" s="17">
        <f t="shared" si="16"/>
        <v>0.63161702769817141</v>
      </c>
      <c r="AI148" s="108"/>
      <c r="AJ148" s="105"/>
    </row>
    <row r="149" spans="1:36" x14ac:dyDescent="0.45">
      <c r="A149" s="29">
        <v>147</v>
      </c>
      <c r="B149" s="30" t="s">
        <v>445</v>
      </c>
      <c r="C149" s="31" t="s">
        <v>446</v>
      </c>
      <c r="D149" s="31" t="s">
        <v>447</v>
      </c>
      <c r="E149" s="65">
        <v>174.01390000000001</v>
      </c>
      <c r="F149" s="65">
        <v>174.01390000000001</v>
      </c>
      <c r="G149" s="65">
        <v>0.9057096</v>
      </c>
      <c r="H149" s="66" t="s">
        <v>326</v>
      </c>
      <c r="I149" s="67">
        <v>43874.77</v>
      </c>
      <c r="J149" s="68">
        <v>26368.959999999999</v>
      </c>
      <c r="K149" s="37">
        <v>46690.64</v>
      </c>
      <c r="L149" s="38">
        <v>77815</v>
      </c>
      <c r="M149" s="36">
        <v>32289.77</v>
      </c>
      <c r="N149" s="37">
        <v>39098.81</v>
      </c>
      <c r="O149" s="37">
        <v>66790.41</v>
      </c>
      <c r="P149" s="38">
        <v>37695.93</v>
      </c>
      <c r="Q149" s="36">
        <v>3976.1819999999998</v>
      </c>
      <c r="R149" s="37">
        <v>2764.0529999999999</v>
      </c>
      <c r="S149" s="37">
        <v>7710.2560000000003</v>
      </c>
      <c r="T149" s="37">
        <v>0</v>
      </c>
      <c r="U149" s="38">
        <v>0</v>
      </c>
      <c r="V149" s="36">
        <v>37076.160000000003</v>
      </c>
      <c r="W149" s="37">
        <v>41881.78</v>
      </c>
      <c r="X149" s="37">
        <v>43452.69</v>
      </c>
      <c r="Y149" s="38">
        <v>45481.26</v>
      </c>
      <c r="Z149" s="19">
        <f t="shared" si="17"/>
        <v>3101.8032575694979</v>
      </c>
      <c r="AA149" s="13">
        <f t="shared" si="18"/>
        <v>41972.972500000003</v>
      </c>
      <c r="AB149" s="14">
        <f t="shared" si="19"/>
        <v>7.3900014052364238E-2</v>
      </c>
      <c r="AD149" s="15">
        <f t="shared" si="14"/>
        <v>45282.705000000002</v>
      </c>
      <c r="AE149" s="15">
        <f t="shared" si="15"/>
        <v>38397.369999999995</v>
      </c>
      <c r="AF149" s="16">
        <f t="shared" si="20"/>
        <v>0.84794779817150923</v>
      </c>
      <c r="AG149" s="17">
        <f t="shared" si="16"/>
        <v>0.73316491950016227</v>
      </c>
      <c r="AI149" s="108"/>
      <c r="AJ149" s="105"/>
    </row>
    <row r="150" spans="1:36" x14ac:dyDescent="0.45">
      <c r="A150" s="29">
        <v>148</v>
      </c>
      <c r="B150" s="30" t="s">
        <v>448</v>
      </c>
      <c r="C150" s="31" t="s">
        <v>449</v>
      </c>
      <c r="D150" s="31" t="s">
        <v>447</v>
      </c>
      <c r="E150" s="65">
        <v>168.98840000000001</v>
      </c>
      <c r="F150" s="65">
        <v>168.98840000000001</v>
      </c>
      <c r="G150" s="65">
        <v>1.7775049999999999</v>
      </c>
      <c r="H150" s="66" t="s">
        <v>327</v>
      </c>
      <c r="I150" s="67">
        <v>39100000</v>
      </c>
      <c r="J150" s="68">
        <v>21400000</v>
      </c>
      <c r="K150" s="37">
        <v>23900000</v>
      </c>
      <c r="L150" s="38">
        <v>23300000</v>
      </c>
      <c r="M150" s="36">
        <v>24400000</v>
      </c>
      <c r="N150" s="37">
        <v>40000000</v>
      </c>
      <c r="O150" s="37">
        <v>29900000</v>
      </c>
      <c r="P150" s="38">
        <v>31600000</v>
      </c>
      <c r="Q150" s="36">
        <v>11000000</v>
      </c>
      <c r="R150" s="37">
        <v>13800000</v>
      </c>
      <c r="S150" s="37">
        <v>11300000</v>
      </c>
      <c r="T150" s="37">
        <v>9812577</v>
      </c>
      <c r="U150" s="38">
        <v>164184</v>
      </c>
      <c r="V150" s="36">
        <v>29100000</v>
      </c>
      <c r="W150" s="37">
        <v>26500000</v>
      </c>
      <c r="X150" s="37">
        <v>30300000</v>
      </c>
      <c r="Y150" s="38">
        <v>30600000</v>
      </c>
      <c r="Z150" s="19">
        <f t="shared" si="17"/>
        <v>1616129.6358893986</v>
      </c>
      <c r="AA150" s="13">
        <f t="shared" si="18"/>
        <v>29125000</v>
      </c>
      <c r="AB150" s="14">
        <f t="shared" si="19"/>
        <v>5.5489429558434285E-2</v>
      </c>
      <c r="AD150" s="15">
        <f t="shared" si="14"/>
        <v>23600000</v>
      </c>
      <c r="AE150" s="15">
        <f t="shared" si="15"/>
        <v>30750000</v>
      </c>
      <c r="AF150" s="16">
        <f t="shared" si="20"/>
        <v>1.3029661016949152</v>
      </c>
      <c r="AG150" s="17">
        <f t="shared" si="16"/>
        <v>0.41643564696834451</v>
      </c>
      <c r="AI150" s="108"/>
      <c r="AJ150" s="105"/>
    </row>
    <row r="151" spans="1:36" ht="15.45" thickBot="1" x14ac:dyDescent="0.5">
      <c r="A151" s="39">
        <v>149</v>
      </c>
      <c r="B151" s="40" t="s">
        <v>442</v>
      </c>
      <c r="C151" s="41" t="s">
        <v>464</v>
      </c>
      <c r="D151" s="41" t="s">
        <v>447</v>
      </c>
      <c r="E151" s="61">
        <v>307.0652</v>
      </c>
      <c r="F151" s="61">
        <v>307.0652</v>
      </c>
      <c r="G151" s="61">
        <v>2.0278700000000001</v>
      </c>
      <c r="H151" s="62" t="s">
        <v>327</v>
      </c>
      <c r="I151" s="63">
        <v>13673.03</v>
      </c>
      <c r="J151" s="64">
        <v>31382.13</v>
      </c>
      <c r="K151" s="44">
        <v>15793.97</v>
      </c>
      <c r="L151" s="45">
        <v>50033.06</v>
      </c>
      <c r="M151" s="43">
        <v>38561.61</v>
      </c>
      <c r="N151" s="44">
        <v>37295.5</v>
      </c>
      <c r="O151" s="44">
        <v>33911.300000000003</v>
      </c>
      <c r="P151" s="45">
        <v>34319.760000000002</v>
      </c>
      <c r="Q151" s="43">
        <v>1149.0239999999999</v>
      </c>
      <c r="R151" s="44">
        <v>37891.58</v>
      </c>
      <c r="S151" s="44">
        <v>0</v>
      </c>
      <c r="T151" s="44">
        <v>0</v>
      </c>
      <c r="U151" s="45">
        <v>0</v>
      </c>
      <c r="V151" s="43">
        <v>11572.26</v>
      </c>
      <c r="W151" s="44">
        <v>8072.2250000000004</v>
      </c>
      <c r="X151" s="44">
        <v>20032.55</v>
      </c>
      <c r="Y151" s="45">
        <v>17986.22</v>
      </c>
      <c r="Z151" s="19">
        <f t="shared" si="17"/>
        <v>4812.0277183940034</v>
      </c>
      <c r="AA151" s="13">
        <f t="shared" si="18"/>
        <v>14415.813750000001</v>
      </c>
      <c r="AB151" s="14">
        <f t="shared" si="19"/>
        <v>0.3338020178287891</v>
      </c>
      <c r="AD151" s="15">
        <f t="shared" si="14"/>
        <v>23588.05</v>
      </c>
      <c r="AE151" s="15">
        <f t="shared" si="15"/>
        <v>35807.630000000005</v>
      </c>
      <c r="AF151" s="16">
        <f t="shared" si="20"/>
        <v>1.5180411267569811</v>
      </c>
      <c r="AG151" s="17">
        <f t="shared" si="16"/>
        <v>0.36627035483698445</v>
      </c>
      <c r="AI151" s="108"/>
      <c r="AJ151" s="105"/>
    </row>
    <row r="152" spans="1:36" x14ac:dyDescent="0.45">
      <c r="A152" s="46">
        <v>150</v>
      </c>
      <c r="B152" s="47" t="s">
        <v>137</v>
      </c>
      <c r="C152" s="48" t="s">
        <v>138</v>
      </c>
      <c r="D152" s="48" t="s">
        <v>325</v>
      </c>
      <c r="E152" s="57">
        <v>162.11259999999999</v>
      </c>
      <c r="F152" s="57">
        <v>162.11259999999999</v>
      </c>
      <c r="G152" s="57">
        <v>0.68659999999999999</v>
      </c>
      <c r="H152" s="58" t="s">
        <v>326</v>
      </c>
      <c r="I152" s="59">
        <v>1005386</v>
      </c>
      <c r="J152" s="60">
        <v>1736625</v>
      </c>
      <c r="K152" s="34">
        <v>280844.59999999998</v>
      </c>
      <c r="L152" s="35">
        <v>441040.2</v>
      </c>
      <c r="M152" s="33">
        <v>1027586</v>
      </c>
      <c r="N152" s="34">
        <v>1402471</v>
      </c>
      <c r="O152" s="34">
        <v>517322.5</v>
      </c>
      <c r="P152" s="35">
        <v>490175.8</v>
      </c>
      <c r="Q152" s="33">
        <v>182507.6</v>
      </c>
      <c r="R152" s="34">
        <v>127913.9</v>
      </c>
      <c r="S152" s="34">
        <v>189030.8</v>
      </c>
      <c r="T152" s="34">
        <v>6929.5950000000003</v>
      </c>
      <c r="U152" s="35">
        <v>14272.13</v>
      </c>
      <c r="V152" s="33">
        <v>851331.5</v>
      </c>
      <c r="W152" s="34">
        <v>1081696</v>
      </c>
      <c r="X152" s="34">
        <v>983105.7</v>
      </c>
      <c r="Y152" s="35">
        <v>1124880</v>
      </c>
      <c r="Z152" s="19">
        <f t="shared" si="17"/>
        <v>105162.33931068098</v>
      </c>
      <c r="AA152" s="13">
        <f t="shared" si="18"/>
        <v>1010253.3</v>
      </c>
      <c r="AB152" s="14">
        <f t="shared" si="19"/>
        <v>0.10409502182341891</v>
      </c>
      <c r="AD152" s="15">
        <f t="shared" si="14"/>
        <v>723213.10000000009</v>
      </c>
      <c r="AE152" s="15">
        <f t="shared" si="15"/>
        <v>772454.25</v>
      </c>
      <c r="AF152" s="16">
        <f t="shared" si="20"/>
        <v>1.0680866400235283</v>
      </c>
      <c r="AG152" s="17">
        <f t="shared" si="16"/>
        <v>0.9872553417229748</v>
      </c>
      <c r="AI152" s="108"/>
      <c r="AJ152" s="105"/>
    </row>
    <row r="153" spans="1:36" x14ac:dyDescent="0.45">
      <c r="A153" s="29">
        <v>151</v>
      </c>
      <c r="B153" s="30" t="s">
        <v>402</v>
      </c>
      <c r="C153" s="31" t="s">
        <v>331</v>
      </c>
      <c r="D153" s="31" t="s">
        <v>325</v>
      </c>
      <c r="E153" s="65">
        <v>205.1266</v>
      </c>
      <c r="F153" s="65">
        <v>205.1266</v>
      </c>
      <c r="G153" s="65">
        <v>0.88967379999999996</v>
      </c>
      <c r="H153" s="66" t="s">
        <v>326</v>
      </c>
      <c r="I153" s="67">
        <v>346299.2</v>
      </c>
      <c r="J153" s="68">
        <v>306146.40000000002</v>
      </c>
      <c r="K153" s="37">
        <v>60179.06</v>
      </c>
      <c r="L153" s="38">
        <v>86402.82</v>
      </c>
      <c r="M153" s="36">
        <v>296044.7</v>
      </c>
      <c r="N153" s="37">
        <v>279137.3</v>
      </c>
      <c r="O153" s="37">
        <v>93200.6</v>
      </c>
      <c r="P153" s="38">
        <v>76452.23</v>
      </c>
      <c r="Q153" s="36">
        <v>17809.39</v>
      </c>
      <c r="R153" s="37">
        <v>18530.490000000002</v>
      </c>
      <c r="S153" s="37">
        <v>20187.080000000002</v>
      </c>
      <c r="T153" s="37">
        <v>2857.3670000000002</v>
      </c>
      <c r="U153" s="38">
        <v>2943.8020000000001</v>
      </c>
      <c r="V153" s="36">
        <v>112002.1</v>
      </c>
      <c r="W153" s="37">
        <v>107687.6</v>
      </c>
      <c r="X153" s="37">
        <v>112451.1</v>
      </c>
      <c r="Y153" s="38">
        <v>102472.5</v>
      </c>
      <c r="Z153" s="19">
        <f t="shared" si="17"/>
        <v>4024.0716757874748</v>
      </c>
      <c r="AA153" s="13">
        <f t="shared" si="18"/>
        <v>108653.32500000001</v>
      </c>
      <c r="AB153" s="14">
        <f t="shared" si="19"/>
        <v>3.7035881559883001E-2</v>
      </c>
      <c r="AD153" s="15">
        <f t="shared" si="14"/>
        <v>196274.61000000002</v>
      </c>
      <c r="AE153" s="15">
        <f t="shared" si="15"/>
        <v>186168.95</v>
      </c>
      <c r="AF153" s="16">
        <f t="shared" si="20"/>
        <v>0.94851264766237464</v>
      </c>
      <c r="AG153" s="17">
        <f t="shared" si="16"/>
        <v>0.89036804229352939</v>
      </c>
      <c r="AI153" s="108"/>
      <c r="AJ153" s="105"/>
    </row>
    <row r="154" spans="1:36" x14ac:dyDescent="0.45">
      <c r="A154" s="29">
        <v>152</v>
      </c>
      <c r="B154" s="30" t="s">
        <v>403</v>
      </c>
      <c r="C154" s="31" t="s">
        <v>332</v>
      </c>
      <c r="D154" s="31" t="s">
        <v>325</v>
      </c>
      <c r="E154" s="65">
        <v>218.13890000000001</v>
      </c>
      <c r="F154" s="65">
        <v>218.13890000000001</v>
      </c>
      <c r="G154" s="65">
        <v>1.0615140000000001</v>
      </c>
      <c r="H154" s="66" t="s">
        <v>326</v>
      </c>
      <c r="I154" s="67">
        <v>154135.1</v>
      </c>
      <c r="J154" s="68">
        <v>337224.4</v>
      </c>
      <c r="K154" s="37">
        <v>139356</v>
      </c>
      <c r="L154" s="38">
        <v>147906.9</v>
      </c>
      <c r="M154" s="36">
        <v>149807.9</v>
      </c>
      <c r="N154" s="37">
        <v>179290.8</v>
      </c>
      <c r="O154" s="37">
        <v>202122.1</v>
      </c>
      <c r="P154" s="38">
        <v>104998</v>
      </c>
      <c r="Q154" s="36">
        <v>21147.01</v>
      </c>
      <c r="R154" s="37">
        <v>57710.14</v>
      </c>
      <c r="S154" s="37">
        <v>28529.32</v>
      </c>
      <c r="T154" s="37">
        <v>17850.080000000002</v>
      </c>
      <c r="U154" s="38">
        <v>0</v>
      </c>
      <c r="V154" s="36">
        <v>135172.6</v>
      </c>
      <c r="W154" s="37">
        <v>172849.1</v>
      </c>
      <c r="X154" s="37">
        <v>188603.1</v>
      </c>
      <c r="Y154" s="38">
        <v>136421.6</v>
      </c>
      <c r="Z154" s="19">
        <f t="shared" si="17"/>
        <v>23148.916278629546</v>
      </c>
      <c r="AA154" s="13">
        <f t="shared" si="18"/>
        <v>158261.6</v>
      </c>
      <c r="AB154" s="14">
        <f t="shared" si="19"/>
        <v>0.14626994974541863</v>
      </c>
      <c r="AD154" s="15">
        <f t="shared" si="14"/>
        <v>151021</v>
      </c>
      <c r="AE154" s="15">
        <f t="shared" si="15"/>
        <v>164549.34999999998</v>
      </c>
      <c r="AF154" s="16">
        <f t="shared" si="20"/>
        <v>1.0895792638109931</v>
      </c>
      <c r="AG154" s="17">
        <f t="shared" si="16"/>
        <v>0.51935045537582036</v>
      </c>
      <c r="AI154" s="108"/>
      <c r="AJ154" s="105"/>
    </row>
    <row r="155" spans="1:36" x14ac:dyDescent="0.45">
      <c r="A155" s="29">
        <v>153</v>
      </c>
      <c r="B155" s="30" t="s">
        <v>404</v>
      </c>
      <c r="C155" s="31" t="s">
        <v>333</v>
      </c>
      <c r="D155" s="31" t="s">
        <v>325</v>
      </c>
      <c r="E155" s="65">
        <v>232.15450000000001</v>
      </c>
      <c r="F155" s="65">
        <v>232.15450000000001</v>
      </c>
      <c r="G155" s="65">
        <v>1.7166520000000001</v>
      </c>
      <c r="H155" s="66" t="s">
        <v>326</v>
      </c>
      <c r="I155" s="67">
        <v>40387.06</v>
      </c>
      <c r="J155" s="68">
        <v>55079.13</v>
      </c>
      <c r="K155" s="37">
        <v>39536.559999999998</v>
      </c>
      <c r="L155" s="38">
        <v>63228.29</v>
      </c>
      <c r="M155" s="36">
        <v>51337.43</v>
      </c>
      <c r="N155" s="37">
        <v>43362.28</v>
      </c>
      <c r="O155" s="37">
        <v>67362.880000000005</v>
      </c>
      <c r="P155" s="38">
        <v>76479.62</v>
      </c>
      <c r="Q155" s="36">
        <v>26987.57</v>
      </c>
      <c r="R155" s="37">
        <v>451563</v>
      </c>
      <c r="S155" s="37">
        <v>34078.25</v>
      </c>
      <c r="T155" s="37">
        <v>15523.76</v>
      </c>
      <c r="U155" s="38">
        <v>4842.1409999999996</v>
      </c>
      <c r="V155" s="36">
        <v>67018.880000000005</v>
      </c>
      <c r="W155" s="37">
        <v>74712.38</v>
      </c>
      <c r="X155" s="37">
        <v>66172.09</v>
      </c>
      <c r="Y155" s="38">
        <v>54432.66</v>
      </c>
      <c r="Z155" s="19">
        <f t="shared" si="17"/>
        <v>7247.1448806146418</v>
      </c>
      <c r="AA155" s="13">
        <f t="shared" si="18"/>
        <v>65584.002500000002</v>
      </c>
      <c r="AB155" s="14">
        <f t="shared" si="19"/>
        <v>0.11050171694865134</v>
      </c>
      <c r="AD155" s="15">
        <f t="shared" si="14"/>
        <v>47733.095000000001</v>
      </c>
      <c r="AE155" s="15">
        <f t="shared" si="15"/>
        <v>59350.154999999999</v>
      </c>
      <c r="AF155" s="16">
        <f t="shared" si="20"/>
        <v>1.2433753771885103</v>
      </c>
      <c r="AG155" s="17">
        <f t="shared" si="16"/>
        <v>0.32877320962324424</v>
      </c>
      <c r="AI155" s="108"/>
      <c r="AJ155" s="105"/>
    </row>
    <row r="156" spans="1:36" x14ac:dyDescent="0.45">
      <c r="A156" s="29">
        <v>154</v>
      </c>
      <c r="B156" s="30" t="s">
        <v>405</v>
      </c>
      <c r="C156" s="31" t="s">
        <v>301</v>
      </c>
      <c r="D156" s="31" t="s">
        <v>325</v>
      </c>
      <c r="E156" s="65">
        <v>248.14940000000001</v>
      </c>
      <c r="F156" s="65">
        <v>248.14940000000001</v>
      </c>
      <c r="G156" s="65">
        <v>0.9030956</v>
      </c>
      <c r="H156" s="66" t="s">
        <v>326</v>
      </c>
      <c r="I156" s="67">
        <v>32549.49</v>
      </c>
      <c r="J156" s="68">
        <v>29348.58</v>
      </c>
      <c r="K156" s="37">
        <v>10210.17</v>
      </c>
      <c r="L156" s="38">
        <v>12674.57</v>
      </c>
      <c r="M156" s="36">
        <v>45638</v>
      </c>
      <c r="N156" s="37">
        <v>38079.57</v>
      </c>
      <c r="O156" s="37">
        <v>18587.89</v>
      </c>
      <c r="P156" s="38">
        <v>13334.87</v>
      </c>
      <c r="Q156" s="36">
        <v>2641.085</v>
      </c>
      <c r="R156" s="37">
        <v>17996.98</v>
      </c>
      <c r="S156" s="37">
        <v>5578.7969999999996</v>
      </c>
      <c r="T156" s="37">
        <v>4138.1270000000004</v>
      </c>
      <c r="U156" s="38">
        <v>7161.5649999999996</v>
      </c>
      <c r="V156" s="36">
        <v>10605.75</v>
      </c>
      <c r="W156" s="37">
        <v>15221.86</v>
      </c>
      <c r="X156" s="37">
        <v>13907.29</v>
      </c>
      <c r="Y156" s="38">
        <v>8368.0419999999995</v>
      </c>
      <c r="Z156" s="19">
        <f t="shared" si="17"/>
        <v>2699.5619883660288</v>
      </c>
      <c r="AA156" s="13">
        <f t="shared" si="18"/>
        <v>12025.735500000001</v>
      </c>
      <c r="AB156" s="14">
        <f t="shared" si="19"/>
        <v>0.22448206917290245</v>
      </c>
      <c r="AD156" s="15">
        <f t="shared" si="14"/>
        <v>21011.575000000001</v>
      </c>
      <c r="AE156" s="15">
        <f t="shared" si="15"/>
        <v>28333.73</v>
      </c>
      <c r="AF156" s="16">
        <f t="shared" si="20"/>
        <v>1.3484819676773396</v>
      </c>
      <c r="AG156" s="17">
        <f t="shared" si="16"/>
        <v>0.45146957182186365</v>
      </c>
      <c r="AI156" s="108"/>
      <c r="AJ156" s="105"/>
    </row>
    <row r="157" spans="1:36" x14ac:dyDescent="0.45">
      <c r="A157" s="29">
        <v>155</v>
      </c>
      <c r="B157" s="30" t="s">
        <v>471</v>
      </c>
      <c r="C157" s="31" t="s">
        <v>473</v>
      </c>
      <c r="D157" s="31" t="s">
        <v>325</v>
      </c>
      <c r="E157" s="65">
        <v>262.12869999999998</v>
      </c>
      <c r="F157" s="65">
        <v>262.12869999999998</v>
      </c>
      <c r="G157" s="65">
        <v>0.89929119999999996</v>
      </c>
      <c r="H157" s="66" t="s">
        <v>326</v>
      </c>
      <c r="I157" s="67">
        <v>5875.07</v>
      </c>
      <c r="J157" s="68">
        <v>6217.223</v>
      </c>
      <c r="K157" s="37">
        <v>1870.3140000000001</v>
      </c>
      <c r="L157" s="38">
        <v>2124.529</v>
      </c>
      <c r="M157" s="36">
        <v>952.14170000000001</v>
      </c>
      <c r="N157" s="37">
        <v>3002.3870000000002</v>
      </c>
      <c r="O157" s="37">
        <v>5560.1090000000004</v>
      </c>
      <c r="P157" s="38">
        <v>3441.5329999999999</v>
      </c>
      <c r="Q157" s="36">
        <v>4508.1149999999998</v>
      </c>
      <c r="R157" s="37">
        <v>6649.8360000000002</v>
      </c>
      <c r="S157" s="37">
        <v>5798.2790000000005</v>
      </c>
      <c r="T157" s="37">
        <v>2308.165</v>
      </c>
      <c r="U157" s="38">
        <v>1017.06</v>
      </c>
      <c r="V157" s="36">
        <v>5554.2120000000004</v>
      </c>
      <c r="W157" s="37">
        <v>4763.1970000000001</v>
      </c>
      <c r="X157" s="37">
        <v>6030.8770000000004</v>
      </c>
      <c r="Y157" s="38">
        <v>3566.413</v>
      </c>
      <c r="Z157" s="19">
        <f t="shared" si="17"/>
        <v>932.64229642193925</v>
      </c>
      <c r="AA157" s="13">
        <f t="shared" si="18"/>
        <v>4978.6747500000001</v>
      </c>
      <c r="AB157" s="14">
        <f t="shared" si="19"/>
        <v>0.18732742009747458</v>
      </c>
      <c r="AD157" s="15">
        <f t="shared" si="14"/>
        <v>3999.7995000000001</v>
      </c>
      <c r="AE157" s="15">
        <f t="shared" si="15"/>
        <v>3221.96</v>
      </c>
      <c r="AF157" s="16">
        <f t="shared" si="20"/>
        <v>0.80553037721015763</v>
      </c>
      <c r="AG157" s="17">
        <f t="shared" si="16"/>
        <v>0.62172891550689058</v>
      </c>
      <c r="AI157" s="108"/>
      <c r="AJ157" s="105"/>
    </row>
    <row r="158" spans="1:36" x14ac:dyDescent="0.45">
      <c r="A158" s="29">
        <v>156</v>
      </c>
      <c r="B158" s="30" t="s">
        <v>387</v>
      </c>
      <c r="C158" s="31" t="s">
        <v>302</v>
      </c>
      <c r="D158" s="31" t="s">
        <v>325</v>
      </c>
      <c r="E158" s="65">
        <v>246.17</v>
      </c>
      <c r="F158" s="65">
        <v>246.17009999999999</v>
      </c>
      <c r="G158" s="65">
        <v>1.771048</v>
      </c>
      <c r="H158" s="66" t="s">
        <v>326</v>
      </c>
      <c r="I158" s="67">
        <v>119447</v>
      </c>
      <c r="J158" s="68">
        <v>85075.29</v>
      </c>
      <c r="K158" s="37">
        <v>50593.61</v>
      </c>
      <c r="L158" s="38">
        <v>86258.31</v>
      </c>
      <c r="M158" s="36">
        <v>99352.56</v>
      </c>
      <c r="N158" s="37">
        <v>117922.6</v>
      </c>
      <c r="O158" s="37">
        <v>97265.16</v>
      </c>
      <c r="P158" s="38">
        <v>70828.27</v>
      </c>
      <c r="Q158" s="36">
        <v>39415.89</v>
      </c>
      <c r="R158" s="37">
        <v>454539</v>
      </c>
      <c r="S158" s="37">
        <v>61917.51</v>
      </c>
      <c r="T158" s="37">
        <v>121353.2</v>
      </c>
      <c r="U158" s="38">
        <v>7272.3130000000001</v>
      </c>
      <c r="V158" s="36">
        <v>63729.86</v>
      </c>
      <c r="W158" s="37">
        <v>86098.01</v>
      </c>
      <c r="X158" s="37">
        <v>76374.94</v>
      </c>
      <c r="Y158" s="38">
        <v>67581.95</v>
      </c>
      <c r="Z158" s="19">
        <f t="shared" si="17"/>
        <v>8623.2607713295365</v>
      </c>
      <c r="AA158" s="13">
        <f t="shared" si="18"/>
        <v>73446.19</v>
      </c>
      <c r="AB158" s="14">
        <f t="shared" si="19"/>
        <v>0.1174092321375627</v>
      </c>
      <c r="AD158" s="15">
        <f t="shared" si="14"/>
        <v>85666.799999999988</v>
      </c>
      <c r="AE158" s="15">
        <f t="shared" si="15"/>
        <v>98308.86</v>
      </c>
      <c r="AF158" s="16">
        <f t="shared" si="20"/>
        <v>1.1475724551401478</v>
      </c>
      <c r="AG158" s="17">
        <f t="shared" si="16"/>
        <v>0.54328007924790134</v>
      </c>
      <c r="AI158" s="108"/>
      <c r="AJ158" s="105"/>
    </row>
    <row r="159" spans="1:36" x14ac:dyDescent="0.45">
      <c r="A159" s="29">
        <v>157</v>
      </c>
      <c r="B159" s="30" t="s">
        <v>300</v>
      </c>
      <c r="C159" s="31" t="s">
        <v>303</v>
      </c>
      <c r="D159" s="31" t="s">
        <v>325</v>
      </c>
      <c r="E159" s="65">
        <v>262.16500000000002</v>
      </c>
      <c r="F159" s="65">
        <v>262.16500000000002</v>
      </c>
      <c r="G159" s="65">
        <v>1.086495</v>
      </c>
      <c r="H159" s="66" t="s">
        <v>326</v>
      </c>
      <c r="I159" s="67">
        <v>78242.09</v>
      </c>
      <c r="J159" s="68">
        <v>127032.3</v>
      </c>
      <c r="K159" s="37">
        <v>7575.4049999999997</v>
      </c>
      <c r="L159" s="38">
        <v>8736.2520000000004</v>
      </c>
      <c r="M159" s="36">
        <v>62240.02</v>
      </c>
      <c r="N159" s="37">
        <v>81157.38</v>
      </c>
      <c r="O159" s="37">
        <v>9571.52</v>
      </c>
      <c r="P159" s="38">
        <v>8402.7060000000001</v>
      </c>
      <c r="Q159" s="36">
        <v>6465.326</v>
      </c>
      <c r="R159" s="37">
        <v>24574.03</v>
      </c>
      <c r="S159" s="37">
        <v>6548.5450000000001</v>
      </c>
      <c r="T159" s="37">
        <v>10725.56</v>
      </c>
      <c r="U159" s="38">
        <v>9203.4519999999993</v>
      </c>
      <c r="V159" s="36">
        <v>18073.59</v>
      </c>
      <c r="W159" s="37">
        <v>25700.560000000001</v>
      </c>
      <c r="X159" s="37">
        <v>19256.03</v>
      </c>
      <c r="Y159" s="38">
        <v>18878.62</v>
      </c>
      <c r="Z159" s="19">
        <f t="shared" si="17"/>
        <v>3045.7981263947809</v>
      </c>
      <c r="AA159" s="13">
        <f t="shared" si="18"/>
        <v>20477.2</v>
      </c>
      <c r="AB159" s="14">
        <f t="shared" si="19"/>
        <v>0.14874094731676113</v>
      </c>
      <c r="AD159" s="15">
        <f t="shared" si="14"/>
        <v>43489.170999999995</v>
      </c>
      <c r="AE159" s="15">
        <f t="shared" si="15"/>
        <v>35905.770000000004</v>
      </c>
      <c r="AF159" s="16">
        <f t="shared" si="20"/>
        <v>0.82562553330805055</v>
      </c>
      <c r="AG159" s="17">
        <f t="shared" si="16"/>
        <v>0.67729886643317494</v>
      </c>
      <c r="AI159" s="108"/>
      <c r="AJ159" s="105"/>
    </row>
    <row r="160" spans="1:36" x14ac:dyDescent="0.45">
      <c r="A160" s="29">
        <v>158</v>
      </c>
      <c r="B160" s="30" t="s">
        <v>388</v>
      </c>
      <c r="C160" s="31" t="s">
        <v>304</v>
      </c>
      <c r="D160" s="31" t="s">
        <v>325</v>
      </c>
      <c r="E160" s="65">
        <v>258.17919999999998</v>
      </c>
      <c r="F160" s="65">
        <v>258.17919999999998</v>
      </c>
      <c r="G160" s="65">
        <v>2.2230370000000002</v>
      </c>
      <c r="H160" s="66" t="s">
        <v>327</v>
      </c>
      <c r="I160" s="67">
        <v>222431.1</v>
      </c>
      <c r="J160" s="68">
        <v>153667.6</v>
      </c>
      <c r="K160" s="37">
        <v>228244</v>
      </c>
      <c r="L160" s="38">
        <v>178091.6</v>
      </c>
      <c r="M160" s="36">
        <v>276915.40000000002</v>
      </c>
      <c r="N160" s="37">
        <v>173309.8</v>
      </c>
      <c r="O160" s="37">
        <v>175477.5</v>
      </c>
      <c r="P160" s="38">
        <v>218063.8</v>
      </c>
      <c r="Q160" s="36">
        <v>162837.70000000001</v>
      </c>
      <c r="R160" s="37">
        <v>75844.539999999994</v>
      </c>
      <c r="S160" s="37">
        <v>192174</v>
      </c>
      <c r="T160" s="37">
        <v>159886.39999999999</v>
      </c>
      <c r="U160" s="38">
        <v>0</v>
      </c>
      <c r="V160" s="36">
        <v>165024</v>
      </c>
      <c r="W160" s="37">
        <v>161030.1</v>
      </c>
      <c r="X160" s="37">
        <v>245987.4</v>
      </c>
      <c r="Y160" s="38">
        <v>167186.6</v>
      </c>
      <c r="Z160" s="19">
        <f t="shared" si="17"/>
        <v>35391.48168319423</v>
      </c>
      <c r="AA160" s="13">
        <f t="shared" si="18"/>
        <v>184807.02499999999</v>
      </c>
      <c r="AB160" s="14">
        <f t="shared" si="19"/>
        <v>0.19150506688365462</v>
      </c>
      <c r="AD160" s="15">
        <f t="shared" si="14"/>
        <v>200261.35</v>
      </c>
      <c r="AE160" s="15">
        <f t="shared" si="15"/>
        <v>196770.65</v>
      </c>
      <c r="AF160" s="16">
        <f t="shared" si="20"/>
        <v>0.9825692775965007</v>
      </c>
      <c r="AG160" s="17">
        <f t="shared" si="16"/>
        <v>0.62951054527079364</v>
      </c>
      <c r="AI160" s="108"/>
      <c r="AJ160" s="105"/>
    </row>
    <row r="161" spans="1:36" x14ac:dyDescent="0.45">
      <c r="A161" s="29">
        <v>159</v>
      </c>
      <c r="B161" s="30" t="s">
        <v>406</v>
      </c>
      <c r="C161" s="31" t="s">
        <v>305</v>
      </c>
      <c r="D161" s="31" t="s">
        <v>325</v>
      </c>
      <c r="E161" s="65">
        <v>286.20269999999999</v>
      </c>
      <c r="F161" s="65">
        <v>286.20269999999999</v>
      </c>
      <c r="G161" s="65">
        <v>2.0710250000000001</v>
      </c>
      <c r="H161" s="66" t="s">
        <v>327</v>
      </c>
      <c r="I161" s="67">
        <v>22955.96</v>
      </c>
      <c r="J161" s="68">
        <v>29184.560000000001</v>
      </c>
      <c r="K161" s="37">
        <v>48125.54</v>
      </c>
      <c r="L161" s="38">
        <v>34645.75</v>
      </c>
      <c r="M161" s="36">
        <v>38400.410000000003</v>
      </c>
      <c r="N161" s="37">
        <v>51716.89</v>
      </c>
      <c r="O161" s="37">
        <v>39352.06</v>
      </c>
      <c r="P161" s="38">
        <v>42785.5</v>
      </c>
      <c r="Q161" s="36">
        <v>45659.68</v>
      </c>
      <c r="R161" s="37">
        <v>0</v>
      </c>
      <c r="S161" s="37">
        <v>13615</v>
      </c>
      <c r="T161" s="37">
        <v>20807.21</v>
      </c>
      <c r="U161" s="38">
        <v>0</v>
      </c>
      <c r="V161" s="36">
        <v>24184.46</v>
      </c>
      <c r="W161" s="37">
        <v>26975.43</v>
      </c>
      <c r="X161" s="37">
        <v>47530.64</v>
      </c>
      <c r="Y161" s="38">
        <v>68511.3</v>
      </c>
      <c r="Z161" s="19">
        <f t="shared" si="17"/>
        <v>17863.432668715115</v>
      </c>
      <c r="AA161" s="13">
        <f t="shared" si="18"/>
        <v>41800.457500000004</v>
      </c>
      <c r="AB161" s="14">
        <f t="shared" si="19"/>
        <v>0.42735017119645435</v>
      </c>
      <c r="AD161" s="15">
        <f t="shared" si="14"/>
        <v>31915.154999999999</v>
      </c>
      <c r="AE161" s="15">
        <f t="shared" si="15"/>
        <v>41068.78</v>
      </c>
      <c r="AF161" s="16">
        <f t="shared" si="20"/>
        <v>1.2868112343493241</v>
      </c>
      <c r="AG161" s="17">
        <f t="shared" si="16"/>
        <v>0.18039147488017393</v>
      </c>
      <c r="AI161" s="108"/>
      <c r="AJ161" s="105"/>
    </row>
    <row r="162" spans="1:36" x14ac:dyDescent="0.45">
      <c r="A162" s="29">
        <v>160</v>
      </c>
      <c r="B162" s="30" t="s">
        <v>389</v>
      </c>
      <c r="C162" s="31" t="s">
        <v>306</v>
      </c>
      <c r="D162" s="31" t="s">
        <v>325</v>
      </c>
      <c r="E162" s="65">
        <v>286.20119999999997</v>
      </c>
      <c r="F162" s="65">
        <v>286.20119999999997</v>
      </c>
      <c r="G162" s="65">
        <v>1.9858130000000001</v>
      </c>
      <c r="H162" s="66" t="s">
        <v>326</v>
      </c>
      <c r="I162" s="67">
        <v>14713.42</v>
      </c>
      <c r="J162" s="68">
        <v>18868.810000000001</v>
      </c>
      <c r="K162" s="37">
        <v>18177.689999999999</v>
      </c>
      <c r="L162" s="38">
        <v>15431.25</v>
      </c>
      <c r="M162" s="36">
        <v>12833.29</v>
      </c>
      <c r="N162" s="37">
        <v>31953.54</v>
      </c>
      <c r="O162" s="37">
        <v>18146.37</v>
      </c>
      <c r="P162" s="38">
        <v>18832.05</v>
      </c>
      <c r="Q162" s="36">
        <v>12610.93</v>
      </c>
      <c r="R162" s="37">
        <v>178820.2</v>
      </c>
      <c r="S162" s="37">
        <v>13774.67</v>
      </c>
      <c r="T162" s="37">
        <v>34067.81</v>
      </c>
      <c r="U162" s="38">
        <v>3597.0859999999998</v>
      </c>
      <c r="V162" s="36">
        <v>1081.8810000000001</v>
      </c>
      <c r="W162" s="37">
        <v>15801.85</v>
      </c>
      <c r="X162" s="37">
        <v>13563.53</v>
      </c>
      <c r="Y162" s="38">
        <v>13207.09</v>
      </c>
      <c r="Z162" s="19">
        <f t="shared" si="17"/>
        <v>5762.8099036377425</v>
      </c>
      <c r="AA162" s="13">
        <f t="shared" si="18"/>
        <v>10913.587749999999</v>
      </c>
      <c r="AB162" s="14">
        <f t="shared" si="19"/>
        <v>0.52803991094841773</v>
      </c>
      <c r="AD162" s="15">
        <f t="shared" si="14"/>
        <v>16804.47</v>
      </c>
      <c r="AE162" s="15">
        <f t="shared" si="15"/>
        <v>18489.21</v>
      </c>
      <c r="AF162" s="16">
        <f t="shared" si="20"/>
        <v>1.1002554677416185</v>
      </c>
      <c r="AG162" s="17">
        <f t="shared" si="16"/>
        <v>0.4179587360780388</v>
      </c>
      <c r="AI162" s="108"/>
      <c r="AJ162" s="105"/>
    </row>
    <row r="163" spans="1:36" ht="15.45" thickBot="1" x14ac:dyDescent="0.5">
      <c r="A163" s="39">
        <v>161</v>
      </c>
      <c r="B163" s="40" t="s">
        <v>407</v>
      </c>
      <c r="C163" s="41" t="s">
        <v>307</v>
      </c>
      <c r="D163" s="41" t="s">
        <v>325</v>
      </c>
      <c r="E163" s="61">
        <v>342.2654</v>
      </c>
      <c r="F163" s="61">
        <v>342.26530000000002</v>
      </c>
      <c r="G163" s="61">
        <v>1.796422</v>
      </c>
      <c r="H163" s="62" t="s">
        <v>326</v>
      </c>
      <c r="I163" s="63">
        <v>58188.09</v>
      </c>
      <c r="J163" s="64">
        <v>21257.08</v>
      </c>
      <c r="K163" s="44">
        <v>17949.830000000002</v>
      </c>
      <c r="L163" s="45">
        <v>13797.24</v>
      </c>
      <c r="M163" s="43">
        <v>11059.84</v>
      </c>
      <c r="N163" s="44">
        <v>28831.599999999999</v>
      </c>
      <c r="O163" s="44">
        <v>10505.67</v>
      </c>
      <c r="P163" s="45">
        <v>13209.31</v>
      </c>
      <c r="Q163" s="43">
        <v>4596.8119999999999</v>
      </c>
      <c r="R163" s="44">
        <v>5503.2560000000003</v>
      </c>
      <c r="S163" s="44">
        <v>9124.9110000000001</v>
      </c>
      <c r="T163" s="44">
        <v>28289.05</v>
      </c>
      <c r="U163" s="45">
        <v>672.42840000000001</v>
      </c>
      <c r="V163" s="43">
        <v>39676.639999999999</v>
      </c>
      <c r="W163" s="44">
        <v>38340.25</v>
      </c>
      <c r="X163" s="44">
        <v>27986.3</v>
      </c>
      <c r="Y163" s="45">
        <v>35726.99</v>
      </c>
      <c r="Z163" s="19">
        <f t="shared" si="17"/>
        <v>4527.7023199990845</v>
      </c>
      <c r="AA163" s="13">
        <f t="shared" si="18"/>
        <v>35432.544999999998</v>
      </c>
      <c r="AB163" s="14">
        <f t="shared" si="19"/>
        <v>0.12778371748343464</v>
      </c>
      <c r="AD163" s="15">
        <f t="shared" si="14"/>
        <v>19603.455000000002</v>
      </c>
      <c r="AE163" s="15">
        <f t="shared" si="15"/>
        <v>12134.575000000001</v>
      </c>
      <c r="AF163" s="16">
        <f t="shared" si="20"/>
        <v>0.61900185452003231</v>
      </c>
      <c r="AG163" s="17">
        <f t="shared" si="16"/>
        <v>0.32620811583646425</v>
      </c>
      <c r="AI163" s="108"/>
      <c r="AJ163" s="105"/>
    </row>
    <row r="164" spans="1:36" x14ac:dyDescent="0.45">
      <c r="A164" s="46">
        <v>162</v>
      </c>
      <c r="B164" s="47" t="s">
        <v>254</v>
      </c>
      <c r="C164" s="48" t="s">
        <v>209</v>
      </c>
      <c r="D164" s="48" t="s">
        <v>208</v>
      </c>
      <c r="E164" s="57">
        <v>115.07510000000001</v>
      </c>
      <c r="F164" s="57">
        <v>115.07510000000001</v>
      </c>
      <c r="G164" s="57">
        <v>1.870633</v>
      </c>
      <c r="H164" s="58" t="s">
        <v>327</v>
      </c>
      <c r="I164" s="59">
        <v>345416.8</v>
      </c>
      <c r="J164" s="60">
        <v>338593.3</v>
      </c>
      <c r="K164" s="34">
        <v>412774.9</v>
      </c>
      <c r="L164" s="35">
        <v>367601.9</v>
      </c>
      <c r="M164" s="33">
        <v>381607.5</v>
      </c>
      <c r="N164" s="34">
        <v>404791.2</v>
      </c>
      <c r="O164" s="34">
        <v>369433.59999999998</v>
      </c>
      <c r="P164" s="35">
        <v>443762.4</v>
      </c>
      <c r="Q164" s="33">
        <v>404861.7</v>
      </c>
      <c r="R164" s="34">
        <v>55098.62</v>
      </c>
      <c r="S164" s="34">
        <v>146711.4</v>
      </c>
      <c r="T164" s="34">
        <v>186489.8</v>
      </c>
      <c r="U164" s="35">
        <v>832.21780000000001</v>
      </c>
      <c r="V164" s="33">
        <v>311405.09999999998</v>
      </c>
      <c r="W164" s="34">
        <v>357137.3</v>
      </c>
      <c r="X164" s="34">
        <v>471315.4</v>
      </c>
      <c r="Y164" s="35">
        <v>461654.5</v>
      </c>
      <c r="Z164" s="19">
        <f t="shared" si="17"/>
        <v>68141.138899140016</v>
      </c>
      <c r="AA164" s="13">
        <f t="shared" si="18"/>
        <v>400378.07499999995</v>
      </c>
      <c r="AB164" s="14">
        <f t="shared" si="19"/>
        <v>0.17019198391205617</v>
      </c>
      <c r="AD164" s="15">
        <f t="shared" si="14"/>
        <v>356509.35</v>
      </c>
      <c r="AE164" s="15">
        <f t="shared" si="15"/>
        <v>393199.35</v>
      </c>
      <c r="AF164" s="16">
        <f t="shared" si="20"/>
        <v>1.1029145518904342</v>
      </c>
      <c r="AG164" s="17">
        <f t="shared" si="16"/>
        <v>0.19886328804972073</v>
      </c>
      <c r="AI164" s="108"/>
      <c r="AJ164" s="105"/>
    </row>
    <row r="165" spans="1:36" x14ac:dyDescent="0.45">
      <c r="A165" s="29">
        <v>163</v>
      </c>
      <c r="B165" s="30" t="s">
        <v>255</v>
      </c>
      <c r="C165" s="31" t="s">
        <v>256</v>
      </c>
      <c r="D165" s="31" t="s">
        <v>208</v>
      </c>
      <c r="E165" s="65">
        <v>129.0908</v>
      </c>
      <c r="F165" s="65">
        <v>129.0908</v>
      </c>
      <c r="G165" s="65">
        <v>1.9736549999999999</v>
      </c>
      <c r="H165" s="66" t="s">
        <v>327</v>
      </c>
      <c r="I165" s="67">
        <v>340407.8</v>
      </c>
      <c r="J165" s="68">
        <v>387270.5</v>
      </c>
      <c r="K165" s="37">
        <v>474191.1</v>
      </c>
      <c r="L165" s="38">
        <v>358768</v>
      </c>
      <c r="M165" s="36">
        <v>506754.9</v>
      </c>
      <c r="N165" s="37">
        <v>394801.9</v>
      </c>
      <c r="O165" s="37">
        <v>428758.8</v>
      </c>
      <c r="P165" s="38">
        <v>459547.5</v>
      </c>
      <c r="Q165" s="36">
        <v>471792.7</v>
      </c>
      <c r="R165" s="37">
        <v>67835.11</v>
      </c>
      <c r="S165" s="37">
        <v>191341</v>
      </c>
      <c r="T165" s="37">
        <v>198100.8</v>
      </c>
      <c r="U165" s="38">
        <v>0</v>
      </c>
      <c r="V165" s="36">
        <v>355444.7</v>
      </c>
      <c r="W165" s="37">
        <v>334203.5</v>
      </c>
      <c r="X165" s="37">
        <v>504597.4</v>
      </c>
      <c r="Y165" s="38">
        <v>481220.7</v>
      </c>
      <c r="Z165" s="19">
        <f t="shared" si="17"/>
        <v>74879.87339176597</v>
      </c>
      <c r="AA165" s="13">
        <f t="shared" si="18"/>
        <v>418866.57500000001</v>
      </c>
      <c r="AB165" s="14">
        <f t="shared" si="19"/>
        <v>0.17876784126727222</v>
      </c>
      <c r="AD165" s="15">
        <f t="shared" si="14"/>
        <v>373019.25</v>
      </c>
      <c r="AE165" s="15">
        <f t="shared" si="15"/>
        <v>444153.15</v>
      </c>
      <c r="AF165" s="16">
        <f t="shared" si="20"/>
        <v>1.1906976650668832</v>
      </c>
      <c r="AG165" s="17">
        <f t="shared" si="16"/>
        <v>0.18212465875916881</v>
      </c>
      <c r="AI165" s="108"/>
      <c r="AJ165" s="105"/>
    </row>
    <row r="166" spans="1:36" x14ac:dyDescent="0.45">
      <c r="A166" s="29">
        <v>164</v>
      </c>
      <c r="B166" s="30" t="s">
        <v>341</v>
      </c>
      <c r="C166" s="31" t="s">
        <v>210</v>
      </c>
      <c r="D166" s="31" t="s">
        <v>208</v>
      </c>
      <c r="E166" s="65">
        <v>143.10659999999999</v>
      </c>
      <c r="F166" s="65">
        <v>143.10659999999999</v>
      </c>
      <c r="G166" s="65">
        <v>2.0761970000000001</v>
      </c>
      <c r="H166" s="66" t="s">
        <v>327</v>
      </c>
      <c r="I166" s="67">
        <v>377310.1</v>
      </c>
      <c r="J166" s="68">
        <v>486092.6</v>
      </c>
      <c r="K166" s="37">
        <v>635180.5</v>
      </c>
      <c r="L166" s="38">
        <v>528213.6</v>
      </c>
      <c r="M166" s="36">
        <v>560275.80000000005</v>
      </c>
      <c r="N166" s="37">
        <v>667666.6</v>
      </c>
      <c r="O166" s="37">
        <v>565728.80000000005</v>
      </c>
      <c r="P166" s="38">
        <v>596156.4</v>
      </c>
      <c r="Q166" s="36">
        <v>600693.80000000005</v>
      </c>
      <c r="R166" s="37">
        <v>41463.86</v>
      </c>
      <c r="S166" s="37">
        <v>272638.3</v>
      </c>
      <c r="T166" s="37">
        <v>282954</v>
      </c>
      <c r="U166" s="38">
        <v>0</v>
      </c>
      <c r="V166" s="36">
        <v>407638.2</v>
      </c>
      <c r="W166" s="37">
        <v>442088.2</v>
      </c>
      <c r="X166" s="37">
        <v>663903.1</v>
      </c>
      <c r="Y166" s="38">
        <v>831296.1</v>
      </c>
      <c r="Z166" s="19">
        <f t="shared" si="17"/>
        <v>172309.60025449828</v>
      </c>
      <c r="AA166" s="13">
        <f t="shared" si="18"/>
        <v>586231.4</v>
      </c>
      <c r="AB166" s="14">
        <f t="shared" si="19"/>
        <v>0.2939276201419751</v>
      </c>
      <c r="AD166" s="15">
        <f t="shared" si="14"/>
        <v>507153.1</v>
      </c>
      <c r="AE166" s="15">
        <f t="shared" si="15"/>
        <v>580942.60000000009</v>
      </c>
      <c r="AF166" s="16">
        <f t="shared" si="20"/>
        <v>1.1454974838958889</v>
      </c>
      <c r="AG166" s="17">
        <f t="shared" si="16"/>
        <v>0.17351189912127846</v>
      </c>
      <c r="AI166" s="108"/>
      <c r="AJ166" s="105"/>
    </row>
    <row r="167" spans="1:36" x14ac:dyDescent="0.45">
      <c r="A167" s="29">
        <v>165</v>
      </c>
      <c r="B167" s="30" t="s">
        <v>340</v>
      </c>
      <c r="C167" s="31" t="s">
        <v>257</v>
      </c>
      <c r="D167" s="31" t="s">
        <v>208</v>
      </c>
      <c r="E167" s="65">
        <v>157.1223</v>
      </c>
      <c r="F167" s="65">
        <v>157.1224</v>
      </c>
      <c r="G167" s="65">
        <v>2.157089</v>
      </c>
      <c r="H167" s="66" t="s">
        <v>327</v>
      </c>
      <c r="I167" s="67">
        <v>1414859</v>
      </c>
      <c r="J167" s="68">
        <v>1225223</v>
      </c>
      <c r="K167" s="37">
        <v>2165820</v>
      </c>
      <c r="L167" s="38">
        <v>1520129</v>
      </c>
      <c r="M167" s="36">
        <v>1673776</v>
      </c>
      <c r="N167" s="37">
        <v>1486999</v>
      </c>
      <c r="O167" s="37">
        <v>1508140</v>
      </c>
      <c r="P167" s="38">
        <v>1775555</v>
      </c>
      <c r="Q167" s="36">
        <v>1696655</v>
      </c>
      <c r="R167" s="37">
        <v>68669.990000000005</v>
      </c>
      <c r="S167" s="37">
        <v>834037.8</v>
      </c>
      <c r="T167" s="37">
        <v>781345.2</v>
      </c>
      <c r="U167" s="38">
        <v>538.92269999999996</v>
      </c>
      <c r="V167" s="36">
        <v>1299300</v>
      </c>
      <c r="W167" s="37">
        <v>1110309</v>
      </c>
      <c r="X167" s="37">
        <v>1748320</v>
      </c>
      <c r="Y167" s="38">
        <v>1496055</v>
      </c>
      <c r="Z167" s="19">
        <f t="shared" si="17"/>
        <v>236583.06302544146</v>
      </c>
      <c r="AA167" s="13">
        <f t="shared" si="18"/>
        <v>1413496</v>
      </c>
      <c r="AB167" s="14">
        <f t="shared" si="19"/>
        <v>0.16737441282143101</v>
      </c>
      <c r="AD167" s="15">
        <f t="shared" si="14"/>
        <v>1467494</v>
      </c>
      <c r="AE167" s="15">
        <f t="shared" si="15"/>
        <v>1590958</v>
      </c>
      <c r="AF167" s="16">
        <f t="shared" si="20"/>
        <v>1.0841325415981258</v>
      </c>
      <c r="AG167" s="17">
        <f t="shared" si="16"/>
        <v>0.89517114611710136</v>
      </c>
      <c r="AI167" s="108"/>
      <c r="AJ167" s="105"/>
    </row>
    <row r="168" spans="1:36" x14ac:dyDescent="0.45">
      <c r="A168" s="29">
        <v>166</v>
      </c>
      <c r="B168" s="30" t="s">
        <v>339</v>
      </c>
      <c r="C168" s="31" t="s">
        <v>211</v>
      </c>
      <c r="D168" s="31" t="s">
        <v>208</v>
      </c>
      <c r="E168" s="65">
        <v>171.13820000000001</v>
      </c>
      <c r="F168" s="65">
        <v>171.13820000000001</v>
      </c>
      <c r="G168" s="65">
        <v>2.2443789999999999</v>
      </c>
      <c r="H168" s="66" t="s">
        <v>327</v>
      </c>
      <c r="I168" s="67">
        <v>354810.8</v>
      </c>
      <c r="J168" s="68">
        <v>277563.09999999998</v>
      </c>
      <c r="K168" s="37">
        <v>446286.3</v>
      </c>
      <c r="L168" s="38">
        <v>420208.4</v>
      </c>
      <c r="M168" s="36">
        <v>487413.2</v>
      </c>
      <c r="N168" s="37">
        <v>471554.5</v>
      </c>
      <c r="O168" s="37">
        <v>503172.9</v>
      </c>
      <c r="P168" s="38">
        <v>408972.9</v>
      </c>
      <c r="Q168" s="36">
        <v>337481.6</v>
      </c>
      <c r="R168" s="37">
        <v>26896.54</v>
      </c>
      <c r="S168" s="37">
        <v>154824.5</v>
      </c>
      <c r="T168" s="37">
        <v>192606.1</v>
      </c>
      <c r="U168" s="38">
        <v>0</v>
      </c>
      <c r="V168" s="36">
        <v>294760.5</v>
      </c>
      <c r="W168" s="37">
        <v>287930.90000000002</v>
      </c>
      <c r="X168" s="37">
        <v>489041.2</v>
      </c>
      <c r="Y168" s="38">
        <v>446892.79999999999</v>
      </c>
      <c r="Z168" s="19">
        <f t="shared" si="17"/>
        <v>89591.641829818313</v>
      </c>
      <c r="AA168" s="13">
        <f t="shared" si="18"/>
        <v>379656.35000000003</v>
      </c>
      <c r="AB168" s="14">
        <f t="shared" si="19"/>
        <v>0.23598088595072439</v>
      </c>
      <c r="AD168" s="15">
        <f t="shared" si="14"/>
        <v>387509.6</v>
      </c>
      <c r="AE168" s="15">
        <f t="shared" si="15"/>
        <v>479483.85</v>
      </c>
      <c r="AF168" s="16">
        <f t="shared" si="20"/>
        <v>1.237347023144717</v>
      </c>
      <c r="AG168" s="17">
        <f t="shared" si="16"/>
        <v>7.3396700583737817E-2</v>
      </c>
      <c r="AI168" s="108"/>
      <c r="AJ168" s="105"/>
    </row>
    <row r="169" spans="1:36" x14ac:dyDescent="0.45">
      <c r="A169" s="29">
        <v>167</v>
      </c>
      <c r="B169" s="30" t="s">
        <v>408</v>
      </c>
      <c r="C169" s="31" t="s">
        <v>409</v>
      </c>
      <c r="D169" s="31" t="s">
        <v>208</v>
      </c>
      <c r="E169" s="65">
        <v>311.29599999999999</v>
      </c>
      <c r="F169" s="65">
        <v>311.29590000000002</v>
      </c>
      <c r="G169" s="65">
        <v>3.0778509999999999</v>
      </c>
      <c r="H169" s="66" t="s">
        <v>327</v>
      </c>
      <c r="I169" s="67">
        <v>10149.89</v>
      </c>
      <c r="J169" s="68">
        <v>14574.55</v>
      </c>
      <c r="K169" s="37">
        <v>15640.61</v>
      </c>
      <c r="L169" s="38">
        <v>20726.150000000001</v>
      </c>
      <c r="M169" s="36">
        <v>13854.5</v>
      </c>
      <c r="N169" s="37">
        <v>23306.17</v>
      </c>
      <c r="O169" s="37">
        <v>50387.03</v>
      </c>
      <c r="P169" s="38">
        <v>13061.4</v>
      </c>
      <c r="Q169" s="36">
        <v>11821.77</v>
      </c>
      <c r="R169" s="37">
        <v>3240.873</v>
      </c>
      <c r="S169" s="37">
        <v>0</v>
      </c>
      <c r="T169" s="37">
        <v>0</v>
      </c>
      <c r="U169" s="38">
        <v>0</v>
      </c>
      <c r="V169" s="36">
        <v>6421.6559999999999</v>
      </c>
      <c r="W169" s="37">
        <v>14803.34</v>
      </c>
      <c r="X169" s="37">
        <v>19643.400000000001</v>
      </c>
      <c r="Y169" s="38">
        <v>8011.1809999999996</v>
      </c>
      <c r="Z169" s="19">
        <f t="shared" si="17"/>
        <v>5317.7876882206565</v>
      </c>
      <c r="AA169" s="13">
        <f t="shared" si="18"/>
        <v>12219.894249999999</v>
      </c>
      <c r="AB169" s="14">
        <f t="shared" si="19"/>
        <v>0.4351746078506904</v>
      </c>
      <c r="AD169" s="15">
        <f t="shared" si="14"/>
        <v>15107.58</v>
      </c>
      <c r="AE169" s="15">
        <f t="shared" si="15"/>
        <v>18580.334999999999</v>
      </c>
      <c r="AF169" s="16">
        <f t="shared" si="20"/>
        <v>1.2298683839503084</v>
      </c>
      <c r="AG169" s="17">
        <f t="shared" si="16"/>
        <v>0.31410411125735099</v>
      </c>
      <c r="AI169" s="108"/>
      <c r="AJ169" s="105"/>
    </row>
    <row r="170" spans="1:36" x14ac:dyDescent="0.45">
      <c r="A170" s="29">
        <v>168</v>
      </c>
      <c r="B170" s="30" t="s">
        <v>338</v>
      </c>
      <c r="C170" s="31" t="s">
        <v>212</v>
      </c>
      <c r="D170" s="31" t="s">
        <v>208</v>
      </c>
      <c r="E170" s="65">
        <v>199.16980000000001</v>
      </c>
      <c r="F170" s="65">
        <v>199.16980000000001</v>
      </c>
      <c r="G170" s="65">
        <v>2.4422380000000001</v>
      </c>
      <c r="H170" s="66" t="s">
        <v>327</v>
      </c>
      <c r="I170" s="67">
        <v>178376.2</v>
      </c>
      <c r="J170" s="68">
        <v>194795.4</v>
      </c>
      <c r="K170" s="37">
        <v>254975.1</v>
      </c>
      <c r="L170" s="38">
        <v>236386.3</v>
      </c>
      <c r="M170" s="36">
        <v>277020.79999999999</v>
      </c>
      <c r="N170" s="37">
        <v>249384</v>
      </c>
      <c r="O170" s="37">
        <v>394171.3</v>
      </c>
      <c r="P170" s="38">
        <v>328108.79999999999</v>
      </c>
      <c r="Q170" s="36">
        <v>287769.7</v>
      </c>
      <c r="R170" s="37">
        <v>29867.18</v>
      </c>
      <c r="S170" s="37">
        <v>68099.5</v>
      </c>
      <c r="T170" s="37">
        <v>130551.5</v>
      </c>
      <c r="U170" s="38">
        <v>0</v>
      </c>
      <c r="V170" s="36">
        <v>186467.6</v>
      </c>
      <c r="W170" s="37">
        <v>166507.29999999999</v>
      </c>
      <c r="X170" s="37">
        <v>273868</v>
      </c>
      <c r="Y170" s="38">
        <v>276670.2</v>
      </c>
      <c r="Z170" s="19">
        <f t="shared" si="17"/>
        <v>49902.272811935807</v>
      </c>
      <c r="AA170" s="13">
        <f t="shared" si="18"/>
        <v>225878.27500000002</v>
      </c>
      <c r="AB170" s="14">
        <f t="shared" si="19"/>
        <v>0.22092550871453132</v>
      </c>
      <c r="AD170" s="15">
        <f t="shared" si="14"/>
        <v>215590.84999999998</v>
      </c>
      <c r="AE170" s="15">
        <f t="shared" si="15"/>
        <v>302564.8</v>
      </c>
      <c r="AF170" s="16">
        <f t="shared" si="20"/>
        <v>1.4034213418612154</v>
      </c>
      <c r="AG170" s="17">
        <f t="shared" si="16"/>
        <v>3.8863183900538167E-2</v>
      </c>
      <c r="AI170" s="108"/>
      <c r="AJ170" s="105"/>
    </row>
    <row r="171" spans="1:36" x14ac:dyDescent="0.45">
      <c r="A171" s="29">
        <v>169</v>
      </c>
      <c r="B171" s="30" t="s">
        <v>342</v>
      </c>
      <c r="C171" s="31" t="s">
        <v>465</v>
      </c>
      <c r="D171" s="31" t="s">
        <v>208</v>
      </c>
      <c r="E171" s="65">
        <v>227.20140000000001</v>
      </c>
      <c r="F171" s="65">
        <v>227.20140000000001</v>
      </c>
      <c r="G171" s="65">
        <v>2.71943</v>
      </c>
      <c r="H171" s="66" t="s">
        <v>327</v>
      </c>
      <c r="I171" s="67">
        <v>334096.2</v>
      </c>
      <c r="J171" s="68">
        <v>517661.8</v>
      </c>
      <c r="K171" s="37">
        <v>322440.59999999998</v>
      </c>
      <c r="L171" s="38">
        <v>267297.3</v>
      </c>
      <c r="M171" s="36">
        <v>375767.1</v>
      </c>
      <c r="N171" s="37">
        <v>536230.69999999995</v>
      </c>
      <c r="O171" s="37">
        <v>427031.3</v>
      </c>
      <c r="P171" s="38">
        <v>264666.3</v>
      </c>
      <c r="Q171" s="36">
        <v>339689.9</v>
      </c>
      <c r="R171" s="37">
        <v>64139.95</v>
      </c>
      <c r="S171" s="37">
        <v>118677.5</v>
      </c>
      <c r="T171" s="37">
        <v>161545.60000000001</v>
      </c>
      <c r="U171" s="38">
        <v>0</v>
      </c>
      <c r="V171" s="36">
        <v>252598.8</v>
      </c>
      <c r="W171" s="37">
        <v>271075.59999999998</v>
      </c>
      <c r="X171" s="37">
        <v>344817.3</v>
      </c>
      <c r="Y171" s="38">
        <v>296282.8</v>
      </c>
      <c r="Z171" s="19">
        <f t="shared" si="17"/>
        <v>34625.47353238448</v>
      </c>
      <c r="AA171" s="13">
        <f t="shared" si="18"/>
        <v>291193.625</v>
      </c>
      <c r="AB171" s="14">
        <f t="shared" si="19"/>
        <v>0.11890876227934069</v>
      </c>
      <c r="AD171" s="15">
        <f t="shared" si="14"/>
        <v>328268.40000000002</v>
      </c>
      <c r="AE171" s="15">
        <f t="shared" si="15"/>
        <v>401399.19999999995</v>
      </c>
      <c r="AF171" s="16">
        <f t="shared" si="20"/>
        <v>1.2227774589329949</v>
      </c>
      <c r="AG171" s="17">
        <f t="shared" si="16"/>
        <v>0.6234229883222725</v>
      </c>
      <c r="AI171" s="108"/>
      <c r="AJ171" s="105"/>
    </row>
    <row r="172" spans="1:36" x14ac:dyDescent="0.45">
      <c r="A172" s="29">
        <v>170</v>
      </c>
      <c r="B172" s="30" t="s">
        <v>410</v>
      </c>
      <c r="C172" s="31" t="s">
        <v>455</v>
      </c>
      <c r="D172" s="31" t="s">
        <v>208</v>
      </c>
      <c r="E172" s="65">
        <v>215.2002</v>
      </c>
      <c r="F172" s="65">
        <v>215.2002</v>
      </c>
      <c r="G172" s="65">
        <v>1.7980100000000001</v>
      </c>
      <c r="H172" s="66" t="s">
        <v>326</v>
      </c>
      <c r="I172" s="67">
        <v>69463.240000000005</v>
      </c>
      <c r="J172" s="68">
        <v>71014.7</v>
      </c>
      <c r="K172" s="37">
        <v>75796.039999999994</v>
      </c>
      <c r="L172" s="38">
        <v>67793.95</v>
      </c>
      <c r="M172" s="36">
        <v>37109.82</v>
      </c>
      <c r="N172" s="37">
        <v>69027.55</v>
      </c>
      <c r="O172" s="37">
        <v>56675.14</v>
      </c>
      <c r="P172" s="38">
        <v>60096.49</v>
      </c>
      <c r="Q172" s="36">
        <v>9338.0339999999997</v>
      </c>
      <c r="R172" s="37">
        <v>0</v>
      </c>
      <c r="S172" s="37">
        <v>2712.8490000000002</v>
      </c>
      <c r="T172" s="37">
        <v>3914.1489999999999</v>
      </c>
      <c r="U172" s="38">
        <v>0</v>
      </c>
      <c r="V172" s="36">
        <v>31577</v>
      </c>
      <c r="W172" s="37">
        <v>36721.43</v>
      </c>
      <c r="X172" s="37">
        <v>51878.78</v>
      </c>
      <c r="Y172" s="38">
        <v>51556.160000000003</v>
      </c>
      <c r="Z172" s="19">
        <f t="shared" si="17"/>
        <v>8971.1789301863082</v>
      </c>
      <c r="AA172" s="13">
        <f t="shared" si="18"/>
        <v>42933.342499999999</v>
      </c>
      <c r="AB172" s="14">
        <f t="shared" si="19"/>
        <v>0.20895598636855048</v>
      </c>
      <c r="AD172" s="15">
        <f t="shared" si="14"/>
        <v>70238.97</v>
      </c>
      <c r="AE172" s="15">
        <f t="shared" si="15"/>
        <v>58385.815000000002</v>
      </c>
      <c r="AF172" s="16">
        <f t="shared" si="20"/>
        <v>0.8312453186599974</v>
      </c>
      <c r="AG172" s="17">
        <f t="shared" si="16"/>
        <v>7.0015528427299453E-2</v>
      </c>
      <c r="AI172" s="108"/>
      <c r="AJ172" s="105"/>
    </row>
    <row r="173" spans="1:36" x14ac:dyDescent="0.45">
      <c r="A173" s="29">
        <v>171</v>
      </c>
      <c r="B173" s="30" t="s">
        <v>337</v>
      </c>
      <c r="C173" s="31" t="s">
        <v>213</v>
      </c>
      <c r="D173" s="31" t="s">
        <v>208</v>
      </c>
      <c r="E173" s="65">
        <v>255.2329</v>
      </c>
      <c r="F173" s="65">
        <v>255.2329</v>
      </c>
      <c r="G173" s="65">
        <v>3.122153</v>
      </c>
      <c r="H173" s="66" t="s">
        <v>327</v>
      </c>
      <c r="I173" s="67">
        <v>3531358</v>
      </c>
      <c r="J173" s="68">
        <v>4338756</v>
      </c>
      <c r="K173" s="37">
        <v>4206390</v>
      </c>
      <c r="L173" s="38">
        <v>1333244</v>
      </c>
      <c r="M173" s="36">
        <v>3479292</v>
      </c>
      <c r="N173" s="37">
        <v>4759564</v>
      </c>
      <c r="O173" s="37">
        <v>5448261</v>
      </c>
      <c r="P173" s="38">
        <v>2158130</v>
      </c>
      <c r="Q173" s="36">
        <v>2077140</v>
      </c>
      <c r="R173" s="37">
        <v>868000.7</v>
      </c>
      <c r="S173" s="37">
        <v>761476.5</v>
      </c>
      <c r="T173" s="37">
        <v>1163436</v>
      </c>
      <c r="U173" s="38">
        <v>11349.45</v>
      </c>
      <c r="V173" s="36">
        <v>2959591</v>
      </c>
      <c r="W173" s="37">
        <v>3091449</v>
      </c>
      <c r="X173" s="37">
        <v>2805610</v>
      </c>
      <c r="Y173" s="38">
        <v>2526893</v>
      </c>
      <c r="Z173" s="19">
        <f t="shared" si="17"/>
        <v>210124.19197866652</v>
      </c>
      <c r="AA173" s="13">
        <f t="shared" si="18"/>
        <v>2845885.75</v>
      </c>
      <c r="AB173" s="14">
        <f t="shared" si="19"/>
        <v>7.3834373701989447E-2</v>
      </c>
      <c r="AD173" s="15">
        <f t="shared" si="14"/>
        <v>3868874</v>
      </c>
      <c r="AE173" s="15">
        <f t="shared" si="15"/>
        <v>4119428</v>
      </c>
      <c r="AF173" s="16">
        <f t="shared" si="20"/>
        <v>1.0647614784043109</v>
      </c>
      <c r="AG173" s="17">
        <f t="shared" si="16"/>
        <v>0.56717046458756237</v>
      </c>
      <c r="AI173" s="108"/>
      <c r="AJ173" s="105"/>
    </row>
    <row r="174" spans="1:36" x14ac:dyDescent="0.45">
      <c r="A174" s="29">
        <v>172</v>
      </c>
      <c r="B174" s="30" t="s">
        <v>336</v>
      </c>
      <c r="C174" s="31" t="s">
        <v>214</v>
      </c>
      <c r="D174" s="31" t="s">
        <v>208</v>
      </c>
      <c r="E174" s="65">
        <v>283.26440000000002</v>
      </c>
      <c r="F174" s="65">
        <v>283.26440000000002</v>
      </c>
      <c r="G174" s="65">
        <v>3.7169509999999999</v>
      </c>
      <c r="H174" s="66" t="s">
        <v>327</v>
      </c>
      <c r="I174" s="67">
        <v>2657004</v>
      </c>
      <c r="J174" s="68">
        <v>4272402</v>
      </c>
      <c r="K174" s="37">
        <v>2069368</v>
      </c>
      <c r="L174" s="38">
        <v>1540644</v>
      </c>
      <c r="M174" s="36">
        <v>3017672</v>
      </c>
      <c r="N174" s="37">
        <v>3712887</v>
      </c>
      <c r="O174" s="37">
        <v>6004930</v>
      </c>
      <c r="P174" s="38">
        <v>1616883</v>
      </c>
      <c r="Q174" s="36">
        <v>1118853</v>
      </c>
      <c r="R174" s="37">
        <v>449921</v>
      </c>
      <c r="S174" s="37">
        <v>35480.639999999999</v>
      </c>
      <c r="T174" s="37">
        <v>589768.6</v>
      </c>
      <c r="U174" s="38">
        <v>0</v>
      </c>
      <c r="V174" s="36">
        <v>1636560</v>
      </c>
      <c r="W174" s="37">
        <v>1923718</v>
      </c>
      <c r="X174" s="37">
        <v>2829442</v>
      </c>
      <c r="Y174" s="38">
        <v>2099249</v>
      </c>
      <c r="Z174" s="19">
        <f t="shared" si="17"/>
        <v>440442.76068200677</v>
      </c>
      <c r="AA174" s="13">
        <f t="shared" si="18"/>
        <v>2122242.25</v>
      </c>
      <c r="AB174" s="14">
        <f t="shared" si="19"/>
        <v>0.20753651506184403</v>
      </c>
      <c r="AD174" s="15">
        <f t="shared" si="14"/>
        <v>2363186</v>
      </c>
      <c r="AE174" s="15">
        <f t="shared" si="15"/>
        <v>3365279.5</v>
      </c>
      <c r="AF174" s="16">
        <f t="shared" si="20"/>
        <v>1.4240434311983907</v>
      </c>
      <c r="AG174" s="17">
        <f t="shared" si="16"/>
        <v>0.4156072773644211</v>
      </c>
      <c r="AI174" s="108"/>
      <c r="AJ174" s="105"/>
    </row>
    <row r="175" spans="1:36" x14ac:dyDescent="0.45">
      <c r="A175" s="29">
        <v>173</v>
      </c>
      <c r="B175" s="30" t="s">
        <v>453</v>
      </c>
      <c r="C175" s="31" t="s">
        <v>454</v>
      </c>
      <c r="D175" s="31" t="s">
        <v>208</v>
      </c>
      <c r="E175" s="65">
        <v>315.2543</v>
      </c>
      <c r="F175" s="65">
        <v>315.2543</v>
      </c>
      <c r="G175" s="65">
        <v>3.129842</v>
      </c>
      <c r="H175" s="66" t="s">
        <v>327</v>
      </c>
      <c r="I175" s="67">
        <v>61643.11</v>
      </c>
      <c r="J175" s="68">
        <v>64678.84</v>
      </c>
      <c r="K175" s="37">
        <v>66425.38</v>
      </c>
      <c r="L175" s="38">
        <v>29713.23</v>
      </c>
      <c r="M175" s="36">
        <v>81020.679999999993</v>
      </c>
      <c r="N175" s="37">
        <v>97226</v>
      </c>
      <c r="O175" s="37">
        <v>99260.84</v>
      </c>
      <c r="P175" s="38">
        <v>42100.75</v>
      </c>
      <c r="Q175" s="36">
        <v>49650.31</v>
      </c>
      <c r="R175" s="37">
        <v>5014.4620000000004</v>
      </c>
      <c r="S175" s="37">
        <v>7296.2209999999995</v>
      </c>
      <c r="T175" s="37">
        <v>13453.05</v>
      </c>
      <c r="U175" s="38">
        <v>2101.5929999999998</v>
      </c>
      <c r="V175" s="36">
        <v>54630.67</v>
      </c>
      <c r="W175" s="37">
        <v>55079.69</v>
      </c>
      <c r="X175" s="37">
        <v>41271.56</v>
      </c>
      <c r="Y175" s="38">
        <v>51384.06</v>
      </c>
      <c r="Z175" s="19">
        <f t="shared" si="17"/>
        <v>5566.6007743079417</v>
      </c>
      <c r="AA175" s="13">
        <f t="shared" si="18"/>
        <v>50591.494999999995</v>
      </c>
      <c r="AB175" s="14">
        <f t="shared" si="19"/>
        <v>0.11003036724469088</v>
      </c>
      <c r="AD175" s="15">
        <f t="shared" si="14"/>
        <v>63160.974999999999</v>
      </c>
      <c r="AE175" s="15">
        <f t="shared" si="15"/>
        <v>89123.34</v>
      </c>
      <c r="AF175" s="16">
        <f t="shared" si="20"/>
        <v>1.4110507318799306</v>
      </c>
      <c r="AG175" s="17">
        <f t="shared" si="16"/>
        <v>0.17613058535701873</v>
      </c>
      <c r="AI175" s="108"/>
      <c r="AJ175" s="105"/>
    </row>
    <row r="176" spans="1:36" x14ac:dyDescent="0.45">
      <c r="A176" s="29">
        <v>174</v>
      </c>
      <c r="B176" s="30" t="s">
        <v>334</v>
      </c>
      <c r="C176" s="31" t="s">
        <v>466</v>
      </c>
      <c r="D176" s="31" t="s">
        <v>216</v>
      </c>
      <c r="E176" s="65">
        <v>185.15389999999999</v>
      </c>
      <c r="F176" s="65">
        <v>185.15389999999999</v>
      </c>
      <c r="G176" s="65">
        <v>2.3320970000000001</v>
      </c>
      <c r="H176" s="66" t="s">
        <v>327</v>
      </c>
      <c r="I176" s="67">
        <v>35630.769999999997</v>
      </c>
      <c r="J176" s="68">
        <v>35400.660000000003</v>
      </c>
      <c r="K176" s="37">
        <v>58949.48</v>
      </c>
      <c r="L176" s="38">
        <v>44998.66</v>
      </c>
      <c r="M176" s="36">
        <v>53607.17</v>
      </c>
      <c r="N176" s="37">
        <v>57182.34</v>
      </c>
      <c r="O176" s="37">
        <v>59452.3</v>
      </c>
      <c r="P176" s="38">
        <v>53681.83</v>
      </c>
      <c r="Q176" s="36">
        <v>39814.6</v>
      </c>
      <c r="R176" s="37">
        <v>3979.6109999999999</v>
      </c>
      <c r="S176" s="37">
        <v>14291.88</v>
      </c>
      <c r="T176" s="37">
        <v>26523.99</v>
      </c>
      <c r="U176" s="38">
        <v>0</v>
      </c>
      <c r="V176" s="36">
        <v>34043.300000000003</v>
      </c>
      <c r="W176" s="37">
        <v>34003.79</v>
      </c>
      <c r="X176" s="37">
        <v>50319.55</v>
      </c>
      <c r="Y176" s="38">
        <v>43444.66</v>
      </c>
      <c r="Z176" s="19">
        <f t="shared" si="17"/>
        <v>6873.4162184772003</v>
      </c>
      <c r="AA176" s="13">
        <f t="shared" si="18"/>
        <v>40452.824999999997</v>
      </c>
      <c r="AB176" s="14">
        <f t="shared" si="19"/>
        <v>0.16991189659751083</v>
      </c>
      <c r="AD176" s="15">
        <f t="shared" si="14"/>
        <v>40314.714999999997</v>
      </c>
      <c r="AE176" s="15">
        <f t="shared" si="15"/>
        <v>55432.084999999999</v>
      </c>
      <c r="AF176" s="16">
        <f t="shared" si="20"/>
        <v>1.3749839233639629</v>
      </c>
      <c r="AG176" s="17">
        <f t="shared" si="16"/>
        <v>7.6241268901271503E-2</v>
      </c>
      <c r="AI176" s="108"/>
      <c r="AJ176" s="105"/>
    </row>
    <row r="177" spans="1:36" x14ac:dyDescent="0.45">
      <c r="A177" s="29">
        <v>175</v>
      </c>
      <c r="B177" s="30" t="s">
        <v>351</v>
      </c>
      <c r="C177" s="31" t="s">
        <v>215</v>
      </c>
      <c r="D177" s="31" t="s">
        <v>216</v>
      </c>
      <c r="E177" s="65">
        <v>225.1857</v>
      </c>
      <c r="F177" s="65">
        <v>225.1857</v>
      </c>
      <c r="G177" s="65">
        <v>2.5005229999999998</v>
      </c>
      <c r="H177" s="66" t="s">
        <v>327</v>
      </c>
      <c r="I177" s="67">
        <v>8283.482</v>
      </c>
      <c r="J177" s="68">
        <v>14870.35</v>
      </c>
      <c r="K177" s="37">
        <v>12892.98</v>
      </c>
      <c r="L177" s="38">
        <v>9971.8469999999998</v>
      </c>
      <c r="M177" s="36">
        <v>9547.3719999999994</v>
      </c>
      <c r="N177" s="37">
        <v>23548.02</v>
      </c>
      <c r="O177" s="37">
        <v>16027.58</v>
      </c>
      <c r="P177" s="38">
        <v>14792.37</v>
      </c>
      <c r="Q177" s="36">
        <v>11284.01</v>
      </c>
      <c r="R177" s="37">
        <v>0</v>
      </c>
      <c r="S177" s="37">
        <v>3813.2220000000002</v>
      </c>
      <c r="T177" s="37">
        <v>8200.8349999999991</v>
      </c>
      <c r="U177" s="38">
        <v>0</v>
      </c>
      <c r="V177" s="36">
        <v>9710.3240000000005</v>
      </c>
      <c r="W177" s="37">
        <v>9872.82</v>
      </c>
      <c r="X177" s="37">
        <v>12743.36</v>
      </c>
      <c r="Y177" s="38">
        <v>13925.22</v>
      </c>
      <c r="Z177" s="19">
        <f t="shared" si="17"/>
        <v>1820.8823295542752</v>
      </c>
      <c r="AA177" s="13">
        <f t="shared" si="18"/>
        <v>11562.931</v>
      </c>
      <c r="AB177" s="14">
        <f t="shared" si="19"/>
        <v>0.15747584496995398</v>
      </c>
      <c r="AD177" s="15">
        <f t="shared" si="14"/>
        <v>11432.413499999999</v>
      </c>
      <c r="AE177" s="15">
        <f t="shared" si="15"/>
        <v>15409.975</v>
      </c>
      <c r="AF177" s="16">
        <f t="shared" si="20"/>
        <v>1.3479196671813876</v>
      </c>
      <c r="AG177" s="17">
        <f t="shared" si="16"/>
        <v>0.21665819590822408</v>
      </c>
      <c r="AI177" s="108"/>
      <c r="AJ177" s="105"/>
    </row>
    <row r="178" spans="1:36" x14ac:dyDescent="0.45">
      <c r="A178" s="29">
        <v>176</v>
      </c>
      <c r="B178" s="30" t="s">
        <v>352</v>
      </c>
      <c r="C178" s="31" t="s">
        <v>217</v>
      </c>
      <c r="D178" s="31" t="s">
        <v>216</v>
      </c>
      <c r="E178" s="65">
        <v>253.21729999999999</v>
      </c>
      <c r="F178" s="65">
        <v>253.21729999999999</v>
      </c>
      <c r="G178" s="65">
        <v>2.7906499999999999</v>
      </c>
      <c r="H178" s="66" t="s">
        <v>327</v>
      </c>
      <c r="I178" s="67">
        <v>66485.850000000006</v>
      </c>
      <c r="J178" s="68">
        <v>128722</v>
      </c>
      <c r="K178" s="37">
        <v>43160.91</v>
      </c>
      <c r="L178" s="38">
        <v>45356.76</v>
      </c>
      <c r="M178" s="36">
        <v>74588.89</v>
      </c>
      <c r="N178" s="37">
        <v>117744.1</v>
      </c>
      <c r="O178" s="37">
        <v>86081.52</v>
      </c>
      <c r="P178" s="38">
        <v>46212.12</v>
      </c>
      <c r="Q178" s="36">
        <v>51786.55</v>
      </c>
      <c r="R178" s="37">
        <v>26555.45</v>
      </c>
      <c r="S178" s="37">
        <v>25223.42</v>
      </c>
      <c r="T178" s="37">
        <v>27175.29</v>
      </c>
      <c r="U178" s="38">
        <v>0</v>
      </c>
      <c r="V178" s="36">
        <v>39305.46</v>
      </c>
      <c r="W178" s="37">
        <v>53896.42</v>
      </c>
      <c r="X178" s="37">
        <v>58109.45</v>
      </c>
      <c r="Y178" s="38">
        <v>60993.79</v>
      </c>
      <c r="Z178" s="19">
        <f t="shared" si="17"/>
        <v>8341.5807545841726</v>
      </c>
      <c r="AA178" s="13">
        <f t="shared" si="18"/>
        <v>53076.280000000006</v>
      </c>
      <c r="AB178" s="14">
        <f t="shared" si="19"/>
        <v>0.15716212128250456</v>
      </c>
      <c r="AD178" s="15">
        <f t="shared" si="14"/>
        <v>55921.305000000008</v>
      </c>
      <c r="AE178" s="15">
        <f t="shared" si="15"/>
        <v>80335.205000000002</v>
      </c>
      <c r="AF178" s="16">
        <f t="shared" si="20"/>
        <v>1.4365760062287529</v>
      </c>
      <c r="AG178" s="17">
        <f t="shared" si="16"/>
        <v>0.69504703299547821</v>
      </c>
      <c r="AI178" s="108"/>
      <c r="AJ178" s="105"/>
    </row>
    <row r="179" spans="1:36" x14ac:dyDescent="0.45">
      <c r="A179" s="29">
        <v>177</v>
      </c>
      <c r="B179" s="30" t="s">
        <v>353</v>
      </c>
      <c r="C179" s="31" t="s">
        <v>218</v>
      </c>
      <c r="D179" s="31" t="s">
        <v>216</v>
      </c>
      <c r="E179" s="65">
        <v>281.24869999999999</v>
      </c>
      <c r="F179" s="65">
        <v>281.24869999999999</v>
      </c>
      <c r="G179" s="65">
        <v>3.1680999999999999</v>
      </c>
      <c r="H179" s="66" t="s">
        <v>327</v>
      </c>
      <c r="I179" s="67">
        <v>363254.7</v>
      </c>
      <c r="J179" s="68">
        <v>705653.5</v>
      </c>
      <c r="K179" s="37">
        <v>286655</v>
      </c>
      <c r="L179" s="38">
        <v>227013</v>
      </c>
      <c r="M179" s="36">
        <v>316804</v>
      </c>
      <c r="N179" s="37">
        <v>531848.5</v>
      </c>
      <c r="O179" s="37">
        <v>438404.5</v>
      </c>
      <c r="P179" s="38">
        <v>179842.7</v>
      </c>
      <c r="Q179" s="36">
        <v>160120.70000000001</v>
      </c>
      <c r="R179" s="37">
        <v>258454.6</v>
      </c>
      <c r="S179" s="37">
        <v>102678</v>
      </c>
      <c r="T179" s="37">
        <v>132067.20000000001</v>
      </c>
      <c r="U179" s="38">
        <v>5998.2950000000001</v>
      </c>
      <c r="V179" s="36">
        <v>230425.4</v>
      </c>
      <c r="W179" s="37">
        <v>311664.5</v>
      </c>
      <c r="X179" s="37">
        <v>212525.6</v>
      </c>
      <c r="Y179" s="38">
        <v>269445.59999999998</v>
      </c>
      <c r="Z179" s="19">
        <f t="shared" si="17"/>
        <v>38155.613632948938</v>
      </c>
      <c r="AA179" s="13">
        <f t="shared" si="18"/>
        <v>256015.27499999999</v>
      </c>
      <c r="AB179" s="14">
        <f t="shared" si="19"/>
        <v>0.14903647305009024</v>
      </c>
      <c r="AD179" s="15">
        <f t="shared" si="14"/>
        <v>324954.84999999998</v>
      </c>
      <c r="AE179" s="15">
        <f t="shared" si="15"/>
        <v>377604.25</v>
      </c>
      <c r="AF179" s="16">
        <f t="shared" si="20"/>
        <v>1.1620206622550795</v>
      </c>
      <c r="AG179" s="17">
        <f t="shared" si="16"/>
        <v>0.83314157110345588</v>
      </c>
      <c r="AI179" s="108"/>
      <c r="AJ179" s="105"/>
    </row>
    <row r="180" spans="1:36" x14ac:dyDescent="0.45">
      <c r="A180" s="29">
        <v>178</v>
      </c>
      <c r="B180" s="30" t="s">
        <v>157</v>
      </c>
      <c r="C180" s="31" t="s">
        <v>158</v>
      </c>
      <c r="D180" s="31" t="s">
        <v>415</v>
      </c>
      <c r="E180" s="65">
        <v>229.14429999999999</v>
      </c>
      <c r="F180" s="65">
        <v>229.14429999999999</v>
      </c>
      <c r="G180" s="65">
        <v>1.8622840000000001</v>
      </c>
      <c r="H180" s="66" t="s">
        <v>327</v>
      </c>
      <c r="I180" s="67">
        <v>90898.93</v>
      </c>
      <c r="J180" s="68">
        <v>81904.289999999994</v>
      </c>
      <c r="K180" s="37">
        <v>99851.6</v>
      </c>
      <c r="L180" s="38">
        <v>90132.99</v>
      </c>
      <c r="M180" s="36">
        <v>79400.649999999994</v>
      </c>
      <c r="N180" s="37">
        <v>117716.2</v>
      </c>
      <c r="O180" s="37">
        <v>129243.2</v>
      </c>
      <c r="P180" s="38">
        <v>92745.94</v>
      </c>
      <c r="Q180" s="36">
        <v>58045.93</v>
      </c>
      <c r="R180" s="37">
        <v>63032.61</v>
      </c>
      <c r="S180" s="37">
        <v>84266.01</v>
      </c>
      <c r="T180" s="37">
        <v>35052.46</v>
      </c>
      <c r="U180" s="38">
        <v>3018.1460000000002</v>
      </c>
      <c r="V180" s="36">
        <v>81231.070000000007</v>
      </c>
      <c r="W180" s="37">
        <v>80379.199999999997</v>
      </c>
      <c r="X180" s="37">
        <v>100836.7</v>
      </c>
      <c r="Y180" s="38">
        <v>91759.98</v>
      </c>
      <c r="Z180" s="19">
        <f t="shared" si="17"/>
        <v>8390.4062088744358</v>
      </c>
      <c r="AA180" s="13">
        <f t="shared" si="18"/>
        <v>88551.737500000003</v>
      </c>
      <c r="AB180" s="14">
        <f t="shared" si="19"/>
        <v>9.4751457687371018E-2</v>
      </c>
      <c r="AD180" s="15">
        <f t="shared" si="14"/>
        <v>90515.959999999992</v>
      </c>
      <c r="AE180" s="15">
        <f t="shared" si="15"/>
        <v>105231.07</v>
      </c>
      <c r="AF180" s="16">
        <f t="shared" si="20"/>
        <v>1.1625692308848077</v>
      </c>
      <c r="AG180" s="17">
        <f t="shared" si="16"/>
        <v>0.28364863254404016</v>
      </c>
      <c r="AI180" s="108"/>
      <c r="AJ180" s="105"/>
    </row>
    <row r="181" spans="1:36" x14ac:dyDescent="0.45">
      <c r="A181" s="29">
        <v>179</v>
      </c>
      <c r="B181" s="30" t="s">
        <v>411</v>
      </c>
      <c r="C181" s="31" t="s">
        <v>221</v>
      </c>
      <c r="D181" s="31" t="s">
        <v>415</v>
      </c>
      <c r="E181" s="65">
        <v>327.23320000000001</v>
      </c>
      <c r="F181" s="65">
        <v>327.23329999999999</v>
      </c>
      <c r="G181" s="65">
        <v>2.6290070000000001</v>
      </c>
      <c r="H181" s="66" t="s">
        <v>327</v>
      </c>
      <c r="I181" s="67">
        <v>124525.6</v>
      </c>
      <c r="J181" s="68">
        <v>436595.4</v>
      </c>
      <c r="K181" s="37">
        <v>18419.88</v>
      </c>
      <c r="L181" s="38">
        <v>17226.580000000002</v>
      </c>
      <c r="M181" s="36">
        <v>69701.08</v>
      </c>
      <c r="N181" s="37">
        <v>158618.29999999999</v>
      </c>
      <c r="O181" s="37">
        <v>28147.13</v>
      </c>
      <c r="P181" s="38">
        <v>5583.3630000000003</v>
      </c>
      <c r="Q181" s="36">
        <v>0</v>
      </c>
      <c r="R181" s="37">
        <v>3189.8420000000001</v>
      </c>
      <c r="S181" s="37">
        <v>0</v>
      </c>
      <c r="T181" s="37">
        <v>0</v>
      </c>
      <c r="U181" s="38">
        <v>0</v>
      </c>
      <c r="V181" s="36">
        <v>13574.18</v>
      </c>
      <c r="W181" s="37">
        <v>11177.35</v>
      </c>
      <c r="X181" s="37">
        <v>16146.74</v>
      </c>
      <c r="Y181" s="38">
        <v>11872.27</v>
      </c>
      <c r="Z181" s="19">
        <f t="shared" si="17"/>
        <v>1915.5319302024338</v>
      </c>
      <c r="AA181" s="13">
        <f t="shared" si="18"/>
        <v>13192.634999999998</v>
      </c>
      <c r="AB181" s="14">
        <f t="shared" si="19"/>
        <v>0.14519706868282448</v>
      </c>
      <c r="AD181" s="15">
        <f t="shared" si="14"/>
        <v>71472.740000000005</v>
      </c>
      <c r="AE181" s="15">
        <f t="shared" si="15"/>
        <v>48924.104999999996</v>
      </c>
      <c r="AF181" s="16">
        <f t="shared" si="20"/>
        <v>0.68451419380311984</v>
      </c>
      <c r="AG181" s="17">
        <f t="shared" si="16"/>
        <v>0.45438569502022264</v>
      </c>
      <c r="AI181" s="108"/>
      <c r="AJ181" s="105"/>
    </row>
    <row r="182" spans="1:36" x14ac:dyDescent="0.45">
      <c r="A182" s="29">
        <v>180</v>
      </c>
      <c r="B182" s="30" t="s">
        <v>343</v>
      </c>
      <c r="C182" s="31" t="s">
        <v>335</v>
      </c>
      <c r="D182" s="31" t="s">
        <v>259</v>
      </c>
      <c r="E182" s="65">
        <v>331.26459999999997</v>
      </c>
      <c r="F182" s="65">
        <v>331.26459999999997</v>
      </c>
      <c r="G182" s="65">
        <v>3.0228700000000002</v>
      </c>
      <c r="H182" s="66" t="s">
        <v>327</v>
      </c>
      <c r="I182" s="67">
        <v>217313</v>
      </c>
      <c r="J182" s="68">
        <v>357691.5</v>
      </c>
      <c r="K182" s="37">
        <v>12874.78</v>
      </c>
      <c r="L182" s="38">
        <v>8460.1239999999998</v>
      </c>
      <c r="M182" s="36">
        <v>155935.6</v>
      </c>
      <c r="N182" s="37">
        <v>186077.3</v>
      </c>
      <c r="O182" s="37">
        <v>26458.240000000002</v>
      </c>
      <c r="P182" s="38">
        <v>8715.5159999999996</v>
      </c>
      <c r="Q182" s="36">
        <v>0</v>
      </c>
      <c r="R182" s="37">
        <v>0</v>
      </c>
      <c r="S182" s="37">
        <v>0</v>
      </c>
      <c r="T182" s="37">
        <v>0</v>
      </c>
      <c r="U182" s="38">
        <v>0</v>
      </c>
      <c r="V182" s="36">
        <v>20919.650000000001</v>
      </c>
      <c r="W182" s="37">
        <v>16445.23</v>
      </c>
      <c r="X182" s="37">
        <v>16052.67</v>
      </c>
      <c r="Y182" s="38">
        <v>11092.64</v>
      </c>
      <c r="Z182" s="19">
        <f t="shared" si="17"/>
        <v>3479.2624475194129</v>
      </c>
      <c r="AA182" s="13">
        <f t="shared" si="18"/>
        <v>16127.547500000001</v>
      </c>
      <c r="AB182" s="14">
        <f t="shared" si="19"/>
        <v>0.21573413115164675</v>
      </c>
      <c r="AD182" s="15">
        <f t="shared" si="14"/>
        <v>115093.89</v>
      </c>
      <c r="AE182" s="15">
        <f t="shared" si="15"/>
        <v>91196.92</v>
      </c>
      <c r="AF182" s="16">
        <f t="shared" si="20"/>
        <v>0.79236977740521242</v>
      </c>
      <c r="AG182" s="17">
        <f t="shared" si="16"/>
        <v>0.58901002370181188</v>
      </c>
      <c r="AI182" s="108"/>
      <c r="AJ182" s="105"/>
    </row>
    <row r="183" spans="1:36" x14ac:dyDescent="0.45">
      <c r="A183" s="29">
        <v>181</v>
      </c>
      <c r="B183" s="30" t="s">
        <v>412</v>
      </c>
      <c r="C183" s="31" t="s">
        <v>258</v>
      </c>
      <c r="D183" s="31" t="s">
        <v>259</v>
      </c>
      <c r="E183" s="65">
        <v>305.24900000000002</v>
      </c>
      <c r="F183" s="65">
        <v>305.24900000000002</v>
      </c>
      <c r="G183" s="65">
        <v>2.9233389999999999</v>
      </c>
      <c r="H183" s="66" t="s">
        <v>327</v>
      </c>
      <c r="I183" s="67">
        <v>32555.439999999999</v>
      </c>
      <c r="J183" s="68">
        <v>105367.6</v>
      </c>
      <c r="K183" s="37">
        <v>5753.98</v>
      </c>
      <c r="L183" s="38">
        <v>3007.232</v>
      </c>
      <c r="M183" s="36">
        <v>27743.439999999999</v>
      </c>
      <c r="N183" s="37">
        <v>43248.08</v>
      </c>
      <c r="O183" s="37">
        <v>9924.8130000000001</v>
      </c>
      <c r="P183" s="38">
        <v>3484.0709999999999</v>
      </c>
      <c r="Q183" s="36">
        <v>0</v>
      </c>
      <c r="R183" s="37">
        <v>0</v>
      </c>
      <c r="S183" s="37">
        <v>0</v>
      </c>
      <c r="T183" s="37">
        <v>0</v>
      </c>
      <c r="U183" s="38">
        <v>0</v>
      </c>
      <c r="V183" s="36">
        <v>5152.5929999999998</v>
      </c>
      <c r="W183" s="37">
        <v>4048.8339999999998</v>
      </c>
      <c r="X183" s="37">
        <v>4733.1220000000003</v>
      </c>
      <c r="Y183" s="38">
        <v>1577</v>
      </c>
      <c r="Z183" s="19">
        <f t="shared" si="17"/>
        <v>1385.6051164778839</v>
      </c>
      <c r="AA183" s="13">
        <f t="shared" si="18"/>
        <v>3877.8872499999998</v>
      </c>
      <c r="AB183" s="14">
        <f t="shared" si="19"/>
        <v>0.35730928393492722</v>
      </c>
      <c r="AD183" s="15">
        <f t="shared" si="14"/>
        <v>19154.71</v>
      </c>
      <c r="AE183" s="15">
        <f t="shared" si="15"/>
        <v>18834.126499999998</v>
      </c>
      <c r="AF183" s="16">
        <f t="shared" si="20"/>
        <v>0.98326346365985173</v>
      </c>
      <c r="AG183" s="17">
        <f t="shared" si="16"/>
        <v>0.56365591030494677</v>
      </c>
      <c r="AI183" s="108"/>
      <c r="AJ183" s="105"/>
    </row>
    <row r="184" spans="1:36" x14ac:dyDescent="0.45">
      <c r="A184" s="29">
        <v>182</v>
      </c>
      <c r="B184" s="30" t="s">
        <v>356</v>
      </c>
      <c r="C184" s="31" t="s">
        <v>260</v>
      </c>
      <c r="D184" s="31" t="s">
        <v>259</v>
      </c>
      <c r="E184" s="65">
        <v>329.24900000000002</v>
      </c>
      <c r="F184" s="65">
        <v>329.24900000000002</v>
      </c>
      <c r="G184" s="65">
        <v>2.7617349999999998</v>
      </c>
      <c r="H184" s="66" t="s">
        <v>327</v>
      </c>
      <c r="I184" s="67">
        <v>124689.60000000001</v>
      </c>
      <c r="J184" s="68">
        <v>345193.8</v>
      </c>
      <c r="K184" s="37">
        <v>18282.37</v>
      </c>
      <c r="L184" s="38">
        <v>11162.82</v>
      </c>
      <c r="M184" s="36">
        <v>70764.820000000007</v>
      </c>
      <c r="N184" s="37">
        <v>146923.9</v>
      </c>
      <c r="O184" s="37">
        <v>32187.07</v>
      </c>
      <c r="P184" s="38">
        <v>10274.200000000001</v>
      </c>
      <c r="Q184" s="36">
        <v>0</v>
      </c>
      <c r="R184" s="37">
        <v>0</v>
      </c>
      <c r="S184" s="37">
        <v>0</v>
      </c>
      <c r="T184" s="37">
        <v>0</v>
      </c>
      <c r="U184" s="38">
        <v>0</v>
      </c>
      <c r="V184" s="36">
        <v>11485.81</v>
      </c>
      <c r="W184" s="37">
        <v>19832.45</v>
      </c>
      <c r="X184" s="37">
        <v>14375.41</v>
      </c>
      <c r="Y184" s="38">
        <v>13028.64</v>
      </c>
      <c r="Z184" s="19">
        <f t="shared" si="17"/>
        <v>3145.2485729380364</v>
      </c>
      <c r="AA184" s="13">
        <f t="shared" si="18"/>
        <v>14680.577499999999</v>
      </c>
      <c r="AB184" s="14">
        <f t="shared" si="19"/>
        <v>0.21424556172521392</v>
      </c>
      <c r="AD184" s="15">
        <f t="shared" si="14"/>
        <v>71485.985000000001</v>
      </c>
      <c r="AE184" s="15">
        <f t="shared" si="15"/>
        <v>51475.945000000007</v>
      </c>
      <c r="AF184" s="16">
        <f t="shared" si="20"/>
        <v>0.72008443333333105</v>
      </c>
      <c r="AG184" s="17">
        <f t="shared" si="16"/>
        <v>0.50079140095056274</v>
      </c>
      <c r="AI184" s="108"/>
      <c r="AJ184" s="105"/>
    </row>
    <row r="185" spans="1:36" ht="15.45" thickBot="1" x14ac:dyDescent="0.5">
      <c r="A185" s="39">
        <v>183</v>
      </c>
      <c r="B185" s="40" t="s">
        <v>413</v>
      </c>
      <c r="C185" s="41" t="s">
        <v>414</v>
      </c>
      <c r="D185" s="41" t="s">
        <v>416</v>
      </c>
      <c r="E185" s="61">
        <v>309.10070000000002</v>
      </c>
      <c r="F185" s="61">
        <v>309.101</v>
      </c>
      <c r="G185" s="61">
        <v>1.7719940000000001</v>
      </c>
      <c r="H185" s="62" t="s">
        <v>327</v>
      </c>
      <c r="I185" s="63">
        <v>47215.88</v>
      </c>
      <c r="J185" s="64">
        <v>13652.72</v>
      </c>
      <c r="K185" s="44">
        <v>38188.86</v>
      </c>
      <c r="L185" s="45">
        <v>31491.94</v>
      </c>
      <c r="M185" s="43">
        <v>40257.25</v>
      </c>
      <c r="N185" s="44">
        <v>32687.51</v>
      </c>
      <c r="O185" s="44">
        <v>53830.55</v>
      </c>
      <c r="P185" s="45">
        <v>23165.06</v>
      </c>
      <c r="Q185" s="43">
        <v>743.46230000000003</v>
      </c>
      <c r="R185" s="44">
        <v>2584.6460000000002</v>
      </c>
      <c r="S185" s="44">
        <v>2979.134</v>
      </c>
      <c r="T185" s="44">
        <v>4627.9549999999999</v>
      </c>
      <c r="U185" s="45">
        <v>0</v>
      </c>
      <c r="V185" s="43">
        <v>48499.02</v>
      </c>
      <c r="W185" s="44">
        <v>38981</v>
      </c>
      <c r="X185" s="44">
        <v>56007.51</v>
      </c>
      <c r="Y185" s="45">
        <v>55913.63</v>
      </c>
      <c r="Z185" s="19">
        <f t="shared" si="17"/>
        <v>6975.7230055564614</v>
      </c>
      <c r="AA185" s="13">
        <f t="shared" si="18"/>
        <v>49850.29</v>
      </c>
      <c r="AB185" s="14">
        <f t="shared" si="19"/>
        <v>0.13993344884365691</v>
      </c>
      <c r="AD185" s="15">
        <f t="shared" si="14"/>
        <v>34840.400000000001</v>
      </c>
      <c r="AE185" s="15">
        <f t="shared" si="15"/>
        <v>36472.379999999997</v>
      </c>
      <c r="AF185" s="16">
        <f t="shared" si="20"/>
        <v>1.0468415976854455</v>
      </c>
      <c r="AG185" s="17">
        <f t="shared" si="16"/>
        <v>0.63190146536314407</v>
      </c>
      <c r="AI185" s="108"/>
      <c r="AJ185" s="105"/>
    </row>
    <row r="186" spans="1:36" x14ac:dyDescent="0.45">
      <c r="A186" s="46">
        <v>184</v>
      </c>
      <c r="B186" s="47" t="s">
        <v>426</v>
      </c>
      <c r="C186" s="48" t="s">
        <v>431</v>
      </c>
      <c r="D186" s="48" t="s">
        <v>261</v>
      </c>
      <c r="E186" s="57">
        <v>183.13820000000001</v>
      </c>
      <c r="F186" s="57">
        <v>183.13820000000001</v>
      </c>
      <c r="G186" s="57">
        <v>1.8059240000000001</v>
      </c>
      <c r="H186" s="58" t="s">
        <v>327</v>
      </c>
      <c r="I186" s="59">
        <v>8706.4619999999995</v>
      </c>
      <c r="J186" s="60">
        <v>16387.48</v>
      </c>
      <c r="K186" s="34">
        <v>1433.4010000000001</v>
      </c>
      <c r="L186" s="35">
        <v>1229.751</v>
      </c>
      <c r="M186" s="33">
        <v>3691.6350000000002</v>
      </c>
      <c r="N186" s="34">
        <v>11164.95</v>
      </c>
      <c r="O186" s="34">
        <v>3914.2350000000001</v>
      </c>
      <c r="P186" s="35">
        <v>4776.1719999999996</v>
      </c>
      <c r="Q186" s="33">
        <v>1290.2919999999999</v>
      </c>
      <c r="R186" s="34">
        <v>4336.9470000000001</v>
      </c>
      <c r="S186" s="34">
        <v>1067.645</v>
      </c>
      <c r="T186" s="34">
        <v>1937.0129999999999</v>
      </c>
      <c r="U186" s="35">
        <v>0</v>
      </c>
      <c r="V186" s="33">
        <v>4514.3609999999999</v>
      </c>
      <c r="W186" s="34">
        <v>3028.39</v>
      </c>
      <c r="X186" s="34">
        <v>4178.8320000000003</v>
      </c>
      <c r="Y186" s="35">
        <v>4101.2179999999998</v>
      </c>
      <c r="Z186" s="19">
        <f t="shared" si="17"/>
        <v>557.44267121578594</v>
      </c>
      <c r="AA186" s="13">
        <f t="shared" si="18"/>
        <v>3955.7002499999999</v>
      </c>
      <c r="AB186" s="14">
        <f t="shared" si="19"/>
        <v>0.14092136309261197</v>
      </c>
      <c r="AD186" s="15">
        <f t="shared" si="14"/>
        <v>5069.9314999999997</v>
      </c>
      <c r="AE186" s="15">
        <f t="shared" si="15"/>
        <v>4345.2034999999996</v>
      </c>
      <c r="AF186" s="16">
        <f t="shared" si="20"/>
        <v>0.85705368997589015</v>
      </c>
      <c r="AG186" s="17">
        <f t="shared" si="16"/>
        <v>0.80180750792878208</v>
      </c>
      <c r="AI186" s="108"/>
      <c r="AJ186" s="105"/>
    </row>
    <row r="187" spans="1:36" ht="15.45" thickBot="1" x14ac:dyDescent="0.5">
      <c r="A187" s="39">
        <v>185</v>
      </c>
      <c r="B187" s="40" t="s">
        <v>262</v>
      </c>
      <c r="C187" s="41" t="s">
        <v>263</v>
      </c>
      <c r="D187" s="41" t="s">
        <v>261</v>
      </c>
      <c r="E187" s="61">
        <v>448.30700000000002</v>
      </c>
      <c r="F187" s="61">
        <v>448.30700000000002</v>
      </c>
      <c r="G187" s="61">
        <v>1.8287599999999999</v>
      </c>
      <c r="H187" s="62" t="s">
        <v>327</v>
      </c>
      <c r="I187" s="63">
        <v>4833.799</v>
      </c>
      <c r="J187" s="64">
        <v>12256.21</v>
      </c>
      <c r="K187" s="44">
        <v>4698.3500000000004</v>
      </c>
      <c r="L187" s="45">
        <v>10418.26</v>
      </c>
      <c r="M187" s="43">
        <v>5930.8010000000004</v>
      </c>
      <c r="N187" s="44">
        <v>13333.73</v>
      </c>
      <c r="O187" s="44">
        <v>9886.5969999999998</v>
      </c>
      <c r="P187" s="45">
        <v>3621.1909999999998</v>
      </c>
      <c r="Q187" s="43">
        <v>0</v>
      </c>
      <c r="R187" s="44">
        <v>0</v>
      </c>
      <c r="S187" s="44">
        <v>0</v>
      </c>
      <c r="T187" s="44">
        <v>0</v>
      </c>
      <c r="U187" s="45">
        <v>0</v>
      </c>
      <c r="V187" s="43">
        <v>4369.8630000000003</v>
      </c>
      <c r="W187" s="44">
        <v>6986.0420000000004</v>
      </c>
      <c r="X187" s="44">
        <v>7104.8969999999999</v>
      </c>
      <c r="Y187" s="45">
        <v>5890.1180000000004</v>
      </c>
      <c r="Z187" s="19">
        <f t="shared" si="17"/>
        <v>1099.057629001549</v>
      </c>
      <c r="AA187" s="13">
        <f t="shared" si="18"/>
        <v>6087.73</v>
      </c>
      <c r="AB187" s="14">
        <f t="shared" si="19"/>
        <v>0.18053652658734029</v>
      </c>
      <c r="AD187" s="15">
        <f t="shared" si="14"/>
        <v>7626.0295000000006</v>
      </c>
      <c r="AE187" s="15">
        <f t="shared" si="15"/>
        <v>7908.6990000000005</v>
      </c>
      <c r="AF187" s="16">
        <f t="shared" si="20"/>
        <v>1.0370664052637091</v>
      </c>
      <c r="AG187" s="17">
        <f t="shared" si="16"/>
        <v>0.96255255742061707</v>
      </c>
      <c r="AI187" s="108"/>
      <c r="AJ187" s="105"/>
    </row>
    <row r="188" spans="1:36" x14ac:dyDescent="0.45">
      <c r="A188" s="46">
        <v>186</v>
      </c>
      <c r="B188" s="47" t="s">
        <v>354</v>
      </c>
      <c r="C188" s="48" t="s">
        <v>219</v>
      </c>
      <c r="D188" s="48" t="s">
        <v>419</v>
      </c>
      <c r="E188" s="57">
        <v>279.23309999999998</v>
      </c>
      <c r="F188" s="57">
        <v>279.23309999999998</v>
      </c>
      <c r="G188" s="57">
        <v>2.8258939999999999</v>
      </c>
      <c r="H188" s="58" t="s">
        <v>327</v>
      </c>
      <c r="I188" s="59">
        <v>91394.12</v>
      </c>
      <c r="J188" s="60">
        <v>113753.97249999999</v>
      </c>
      <c r="K188" s="34">
        <v>43524.87</v>
      </c>
      <c r="L188" s="35">
        <v>26779.7</v>
      </c>
      <c r="M188" s="33">
        <v>92987.78</v>
      </c>
      <c r="N188" s="34">
        <v>131391.29999999999</v>
      </c>
      <c r="O188" s="34">
        <v>72923.22</v>
      </c>
      <c r="P188" s="35">
        <v>44834.16</v>
      </c>
      <c r="Q188" s="33">
        <v>32578.06</v>
      </c>
      <c r="R188" s="34">
        <v>51775.71</v>
      </c>
      <c r="S188" s="34">
        <v>16880.39</v>
      </c>
      <c r="T188" s="34">
        <v>27240.42</v>
      </c>
      <c r="U188" s="35">
        <v>552.12289999999996</v>
      </c>
      <c r="V188" s="33">
        <v>37999.4</v>
      </c>
      <c r="W188" s="34">
        <v>41807.120000000003</v>
      </c>
      <c r="X188" s="34">
        <v>52084.06</v>
      </c>
      <c r="Y188" s="35">
        <v>44461.87</v>
      </c>
      <c r="Z188" s="19">
        <f t="shared" si="17"/>
        <v>5156.3120974266831</v>
      </c>
      <c r="AA188" s="13">
        <f t="shared" si="18"/>
        <v>44088.112500000003</v>
      </c>
      <c r="AB188" s="14">
        <f t="shared" si="19"/>
        <v>0.11695470286750613</v>
      </c>
      <c r="AD188" s="15">
        <f t="shared" si="14"/>
        <v>67459.494999999995</v>
      </c>
      <c r="AE188" s="15">
        <f t="shared" si="15"/>
        <v>82955.5</v>
      </c>
      <c r="AF188" s="16">
        <f t="shared" si="20"/>
        <v>1.2297082864317321</v>
      </c>
      <c r="AG188" s="17">
        <f t="shared" si="16"/>
        <v>0.56311317241000847</v>
      </c>
      <c r="AI188" s="108">
        <v>308.90792260756729</v>
      </c>
      <c r="AJ188" s="105" t="s">
        <v>541</v>
      </c>
    </row>
    <row r="189" spans="1:36" x14ac:dyDescent="0.45">
      <c r="A189" s="29">
        <v>187</v>
      </c>
      <c r="B189" s="30" t="s">
        <v>456</v>
      </c>
      <c r="C189" s="31" t="s">
        <v>467</v>
      </c>
      <c r="D189" s="31" t="s">
        <v>419</v>
      </c>
      <c r="E189" s="65">
        <v>295.22800000000001</v>
      </c>
      <c r="F189" s="65">
        <v>295.22809999999998</v>
      </c>
      <c r="G189" s="65">
        <v>2.4157920000000002</v>
      </c>
      <c r="H189" s="66" t="s">
        <v>327</v>
      </c>
      <c r="I189" s="67">
        <v>16646.009999999998</v>
      </c>
      <c r="J189" s="68">
        <v>17790.41</v>
      </c>
      <c r="K189" s="37">
        <v>20291.689999999999</v>
      </c>
      <c r="L189" s="38">
        <v>17088.689999999999</v>
      </c>
      <c r="M189" s="36">
        <v>22174.23</v>
      </c>
      <c r="N189" s="37">
        <v>26418.73</v>
      </c>
      <c r="O189" s="37">
        <v>22452.53</v>
      </c>
      <c r="P189" s="38">
        <v>22994.46</v>
      </c>
      <c r="Q189" s="36">
        <v>20020.599999999999</v>
      </c>
      <c r="R189" s="37">
        <v>19211.150000000001</v>
      </c>
      <c r="S189" s="37">
        <v>16176.43</v>
      </c>
      <c r="T189" s="37">
        <v>16422.71</v>
      </c>
      <c r="U189" s="38">
        <v>2392.0100000000002</v>
      </c>
      <c r="V189" s="36">
        <v>16964.939999999999</v>
      </c>
      <c r="W189" s="37">
        <v>21502.31</v>
      </c>
      <c r="X189" s="37">
        <v>21962.31</v>
      </c>
      <c r="Y189" s="38">
        <v>23635.72</v>
      </c>
      <c r="Z189" s="19">
        <f t="shared" si="17"/>
        <v>2470.1224476025441</v>
      </c>
      <c r="AA189" s="13">
        <f t="shared" si="18"/>
        <v>21016.32</v>
      </c>
      <c r="AB189" s="14">
        <f t="shared" si="19"/>
        <v>0.11753353810764892</v>
      </c>
      <c r="AD189" s="15">
        <f t="shared" si="14"/>
        <v>17439.55</v>
      </c>
      <c r="AE189" s="15">
        <f t="shared" si="15"/>
        <v>22723.494999999999</v>
      </c>
      <c r="AF189" s="16">
        <f t="shared" si="20"/>
        <v>1.3029863155872714</v>
      </c>
      <c r="AG189" s="17">
        <f t="shared" si="16"/>
        <v>4.8257929978410361E-3</v>
      </c>
      <c r="AI189" s="108"/>
      <c r="AJ189" s="105"/>
    </row>
    <row r="190" spans="1:36" x14ac:dyDescent="0.45">
      <c r="A190" s="29">
        <v>188</v>
      </c>
      <c r="B190" s="30" t="s">
        <v>420</v>
      </c>
      <c r="C190" s="31" t="s">
        <v>423</v>
      </c>
      <c r="D190" s="31" t="s">
        <v>419</v>
      </c>
      <c r="E190" s="65">
        <v>293.20699999999999</v>
      </c>
      <c r="F190" s="65">
        <v>293.20699999999999</v>
      </c>
      <c r="G190" s="65">
        <v>3.1262919999999998</v>
      </c>
      <c r="H190" s="66" t="s">
        <v>327</v>
      </c>
      <c r="I190" s="67">
        <v>23502.639999999999</v>
      </c>
      <c r="J190" s="68">
        <v>33379.97</v>
      </c>
      <c r="K190" s="37">
        <v>23634.59</v>
      </c>
      <c r="L190" s="38">
        <v>11289.51</v>
      </c>
      <c r="M190" s="36">
        <v>17504.38</v>
      </c>
      <c r="N190" s="37">
        <v>35271.949999999997</v>
      </c>
      <c r="O190" s="37">
        <v>37176.65</v>
      </c>
      <c r="P190" s="38">
        <v>13599.76</v>
      </c>
      <c r="Q190" s="36">
        <v>8748.9220000000005</v>
      </c>
      <c r="R190" s="37">
        <v>0</v>
      </c>
      <c r="S190" s="37">
        <v>2624.0889999999999</v>
      </c>
      <c r="T190" s="37">
        <v>3874.84</v>
      </c>
      <c r="U190" s="38">
        <v>0</v>
      </c>
      <c r="V190" s="36">
        <v>19411.990000000002</v>
      </c>
      <c r="W190" s="37">
        <v>23308.99</v>
      </c>
      <c r="X190" s="37">
        <v>16508.740000000002</v>
      </c>
      <c r="Y190" s="38">
        <v>16555.099999999999</v>
      </c>
      <c r="Z190" s="19">
        <f t="shared" si="17"/>
        <v>2779.8141740816036</v>
      </c>
      <c r="AA190" s="13">
        <f t="shared" si="18"/>
        <v>18946.205000000002</v>
      </c>
      <c r="AB190" s="14">
        <f t="shared" si="19"/>
        <v>0.14672142384617939</v>
      </c>
      <c r="AD190" s="15">
        <f t="shared" si="14"/>
        <v>23568.614999999998</v>
      </c>
      <c r="AE190" s="15">
        <f t="shared" si="15"/>
        <v>26388.165000000001</v>
      </c>
      <c r="AF190" s="16">
        <f t="shared" si="20"/>
        <v>1.1196315523843894</v>
      </c>
      <c r="AG190" s="17">
        <f t="shared" si="16"/>
        <v>0.71040260086231211</v>
      </c>
      <c r="AI190" s="108"/>
      <c r="AJ190" s="105"/>
    </row>
    <row r="191" spans="1:36" x14ac:dyDescent="0.45">
      <c r="A191" s="29">
        <v>189</v>
      </c>
      <c r="B191" s="30" t="s">
        <v>355</v>
      </c>
      <c r="C191" s="31" t="s">
        <v>220</v>
      </c>
      <c r="D191" s="31" t="s">
        <v>381</v>
      </c>
      <c r="E191" s="65">
        <v>303.23309999999998</v>
      </c>
      <c r="F191" s="65">
        <v>303.23309999999998</v>
      </c>
      <c r="G191" s="65">
        <v>2.730772</v>
      </c>
      <c r="H191" s="66" t="s">
        <v>327</v>
      </c>
      <c r="I191" s="67">
        <v>1147602</v>
      </c>
      <c r="J191" s="68">
        <v>2106861.8488661987</v>
      </c>
      <c r="K191" s="37">
        <v>72241.97</v>
      </c>
      <c r="L191" s="38">
        <v>42927.34</v>
      </c>
      <c r="M191" s="36">
        <v>736281.9</v>
      </c>
      <c r="N191" s="37">
        <v>1344406</v>
      </c>
      <c r="O191" s="37">
        <v>108623.70000000001</v>
      </c>
      <c r="P191" s="38">
        <v>22681.54</v>
      </c>
      <c r="Q191" s="36">
        <v>0</v>
      </c>
      <c r="R191" s="37">
        <v>7966.518</v>
      </c>
      <c r="S191" s="37">
        <v>0</v>
      </c>
      <c r="T191" s="37">
        <v>0</v>
      </c>
      <c r="U191" s="38">
        <v>0</v>
      </c>
      <c r="V191" s="36">
        <v>67494.25</v>
      </c>
      <c r="W191" s="37">
        <v>91989.02</v>
      </c>
      <c r="X191" s="37">
        <v>46295.96</v>
      </c>
      <c r="Y191" s="38">
        <v>37396.61</v>
      </c>
      <c r="Z191" s="19">
        <f t="shared" si="17"/>
        <v>21069.252748437702</v>
      </c>
      <c r="AA191" s="13">
        <f t="shared" si="18"/>
        <v>60793.960000000006</v>
      </c>
      <c r="AB191" s="14">
        <f t="shared" si="19"/>
        <v>0.34656819112355403</v>
      </c>
      <c r="AD191" s="15">
        <f t="shared" si="14"/>
        <v>609921.98499999999</v>
      </c>
      <c r="AE191" s="15">
        <f t="shared" si="15"/>
        <v>422452.8</v>
      </c>
      <c r="AF191" s="16">
        <f t="shared" si="20"/>
        <v>0.69263415713732635</v>
      </c>
      <c r="AG191" s="17">
        <f t="shared" si="16"/>
        <v>0.63662291990389919</v>
      </c>
      <c r="AI191" s="108">
        <v>89.650835098118662</v>
      </c>
      <c r="AJ191" s="105" t="s">
        <v>542</v>
      </c>
    </row>
    <row r="192" spans="1:36" x14ac:dyDescent="0.45">
      <c r="A192" s="29">
        <v>190</v>
      </c>
      <c r="B192" s="30" t="s">
        <v>424</v>
      </c>
      <c r="C192" s="31" t="s">
        <v>264</v>
      </c>
      <c r="D192" s="31" t="s">
        <v>381</v>
      </c>
      <c r="E192" s="65">
        <v>351.221</v>
      </c>
      <c r="F192" s="65">
        <v>351.221</v>
      </c>
      <c r="G192" s="65">
        <v>3.1219139999999999</v>
      </c>
      <c r="H192" s="66" t="s">
        <v>327</v>
      </c>
      <c r="I192" s="67">
        <v>120330.9</v>
      </c>
      <c r="J192" s="68">
        <v>164253.9</v>
      </c>
      <c r="K192" s="37">
        <v>147115.79999999999</v>
      </c>
      <c r="L192" s="38">
        <v>73469.070000000007</v>
      </c>
      <c r="M192" s="36">
        <v>157002.1</v>
      </c>
      <c r="N192" s="37">
        <v>187330.4</v>
      </c>
      <c r="O192" s="37">
        <v>204616</v>
      </c>
      <c r="P192" s="38">
        <v>106099.7</v>
      </c>
      <c r="Q192" s="36">
        <v>82750.070000000007</v>
      </c>
      <c r="R192" s="37">
        <v>0</v>
      </c>
      <c r="S192" s="37">
        <v>33523.040000000001</v>
      </c>
      <c r="T192" s="37">
        <v>38641.199999999997</v>
      </c>
      <c r="U192" s="38">
        <v>965.21339999999998</v>
      </c>
      <c r="V192" s="36">
        <v>107501.5</v>
      </c>
      <c r="W192" s="37">
        <v>134502</v>
      </c>
      <c r="X192" s="37">
        <v>134457.4</v>
      </c>
      <c r="Y192" s="38">
        <v>118775.9</v>
      </c>
      <c r="Z192" s="19">
        <f t="shared" si="17"/>
        <v>11390.734428253518</v>
      </c>
      <c r="AA192" s="13">
        <f t="shared" si="18"/>
        <v>123809.20000000001</v>
      </c>
      <c r="AB192" s="14">
        <f t="shared" si="19"/>
        <v>9.2002326388132036E-2</v>
      </c>
      <c r="AD192" s="15">
        <f t="shared" si="14"/>
        <v>133723.34999999998</v>
      </c>
      <c r="AE192" s="15">
        <f t="shared" si="15"/>
        <v>172166.25</v>
      </c>
      <c r="AF192" s="16">
        <f t="shared" si="20"/>
        <v>1.2874808326294549</v>
      </c>
      <c r="AG192" s="17">
        <f t="shared" si="16"/>
        <v>0.24806402845635517</v>
      </c>
      <c r="AI192" s="108"/>
      <c r="AJ192" s="105"/>
    </row>
    <row r="193" spans="1:36" x14ac:dyDescent="0.45">
      <c r="A193" s="29">
        <v>191</v>
      </c>
      <c r="B193" s="30" t="s">
        <v>265</v>
      </c>
      <c r="C193" s="31" t="s">
        <v>266</v>
      </c>
      <c r="D193" s="31" t="s">
        <v>381</v>
      </c>
      <c r="E193" s="65">
        <v>349.20429999999999</v>
      </c>
      <c r="F193" s="65">
        <v>349.20420000000001</v>
      </c>
      <c r="G193" s="65">
        <v>1.959071</v>
      </c>
      <c r="H193" s="66" t="s">
        <v>327</v>
      </c>
      <c r="I193" s="67">
        <v>12928.7</v>
      </c>
      <c r="J193" s="68">
        <v>16721.02</v>
      </c>
      <c r="K193" s="37">
        <v>13310.24</v>
      </c>
      <c r="L193" s="38">
        <v>15114.6</v>
      </c>
      <c r="M193" s="36">
        <v>11282.64</v>
      </c>
      <c r="N193" s="37">
        <v>22178.25</v>
      </c>
      <c r="O193" s="37">
        <v>31584.37</v>
      </c>
      <c r="P193" s="38">
        <v>12241.17</v>
      </c>
      <c r="Q193" s="36">
        <v>10966.9</v>
      </c>
      <c r="R193" s="37">
        <v>25893.43</v>
      </c>
      <c r="S193" s="37">
        <v>3549.7579999999998</v>
      </c>
      <c r="T193" s="37">
        <v>16042.9</v>
      </c>
      <c r="U193" s="38">
        <v>0</v>
      </c>
      <c r="V193" s="36">
        <v>17885.810000000001</v>
      </c>
      <c r="W193" s="37">
        <v>13529.79</v>
      </c>
      <c r="X193" s="37">
        <v>16327.51</v>
      </c>
      <c r="Y193" s="38">
        <v>13387.38</v>
      </c>
      <c r="Z193" s="19">
        <f t="shared" si="17"/>
        <v>1906.0916133986843</v>
      </c>
      <c r="AA193" s="13">
        <f t="shared" si="18"/>
        <v>15282.622499999999</v>
      </c>
      <c r="AB193" s="14">
        <f t="shared" si="19"/>
        <v>0.12472280941302348</v>
      </c>
      <c r="AD193" s="15">
        <f t="shared" si="14"/>
        <v>14212.42</v>
      </c>
      <c r="AE193" s="15">
        <f t="shared" si="15"/>
        <v>17209.71</v>
      </c>
      <c r="AF193" s="16">
        <f t="shared" si="20"/>
        <v>1.2108923040551856</v>
      </c>
      <c r="AG193" s="17">
        <f t="shared" si="16"/>
        <v>0.3604380641537574</v>
      </c>
      <c r="AI193" s="108"/>
      <c r="AJ193" s="105"/>
    </row>
    <row r="194" spans="1:36" ht="15.45" thickBot="1" x14ac:dyDescent="0.5">
      <c r="A194" s="39">
        <v>192</v>
      </c>
      <c r="B194" s="40" t="s">
        <v>421</v>
      </c>
      <c r="C194" s="41" t="s">
        <v>422</v>
      </c>
      <c r="D194" s="41" t="s">
        <v>381</v>
      </c>
      <c r="E194" s="61">
        <v>319.23149999999998</v>
      </c>
      <c r="F194" s="61">
        <v>319.23149999999998</v>
      </c>
      <c r="G194" s="61">
        <v>1.984049</v>
      </c>
      <c r="H194" s="62" t="s">
        <v>327</v>
      </c>
      <c r="I194" s="63">
        <v>3507.8690000000001</v>
      </c>
      <c r="J194" s="64">
        <v>6431.2650000000003</v>
      </c>
      <c r="K194" s="44">
        <v>4216.8490000000002</v>
      </c>
      <c r="L194" s="45">
        <v>3624.7710000000002</v>
      </c>
      <c r="M194" s="43">
        <v>5723.8590000000004</v>
      </c>
      <c r="N194" s="44">
        <v>3930.5250000000001</v>
      </c>
      <c r="O194" s="44">
        <v>4145.0410000000002</v>
      </c>
      <c r="P194" s="45">
        <v>5373.9650000000001</v>
      </c>
      <c r="Q194" s="43">
        <v>3566.3989999999999</v>
      </c>
      <c r="R194" s="44">
        <v>0</v>
      </c>
      <c r="S194" s="44">
        <v>4400.442</v>
      </c>
      <c r="T194" s="44">
        <v>5853.0209999999997</v>
      </c>
      <c r="U194" s="45">
        <v>823.70749999999998</v>
      </c>
      <c r="V194" s="43">
        <v>6401.6139999999996</v>
      </c>
      <c r="W194" s="44">
        <v>4904.098</v>
      </c>
      <c r="X194" s="44">
        <v>5594.7020000000002</v>
      </c>
      <c r="Y194" s="45">
        <v>4435.8990000000003</v>
      </c>
      <c r="Z194" s="19">
        <f t="shared" si="17"/>
        <v>741.47931480128261</v>
      </c>
      <c r="AA194" s="13">
        <f t="shared" si="18"/>
        <v>5334.0782500000005</v>
      </c>
      <c r="AB194" s="14">
        <f t="shared" si="19"/>
        <v>0.13900795602338278</v>
      </c>
      <c r="AD194" s="15">
        <f t="shared" si="14"/>
        <v>3920.8100000000004</v>
      </c>
      <c r="AE194" s="15">
        <f t="shared" si="15"/>
        <v>4759.5030000000006</v>
      </c>
      <c r="AF194" s="16">
        <f t="shared" si="20"/>
        <v>1.2139080955210786</v>
      </c>
      <c r="AG194" s="17">
        <f t="shared" si="16"/>
        <v>0.68313194762825369</v>
      </c>
      <c r="AI194" s="108"/>
      <c r="AJ194" s="105"/>
    </row>
    <row r="195" spans="1:36" ht="15.45" thickBot="1" x14ac:dyDescent="0.5">
      <c r="A195" s="50">
        <v>193</v>
      </c>
      <c r="B195" s="51" t="s">
        <v>417</v>
      </c>
      <c r="C195" s="52" t="s">
        <v>418</v>
      </c>
      <c r="D195" s="52" t="s">
        <v>269</v>
      </c>
      <c r="E195" s="69">
        <v>333.21039999999999</v>
      </c>
      <c r="F195" s="69">
        <v>333.21050000000002</v>
      </c>
      <c r="G195" s="69">
        <v>1.842206</v>
      </c>
      <c r="H195" s="70" t="s">
        <v>327</v>
      </c>
      <c r="I195" s="71">
        <v>16538.57</v>
      </c>
      <c r="J195" s="72">
        <v>22698.29</v>
      </c>
      <c r="K195" s="55">
        <v>17944.080000000002</v>
      </c>
      <c r="L195" s="56">
        <v>18928.12</v>
      </c>
      <c r="M195" s="54">
        <v>18557.21</v>
      </c>
      <c r="N195" s="55">
        <v>19542.810000000001</v>
      </c>
      <c r="O195" s="55">
        <v>23526.65</v>
      </c>
      <c r="P195" s="56">
        <v>15649.21</v>
      </c>
      <c r="Q195" s="54">
        <v>22662.01</v>
      </c>
      <c r="R195" s="55">
        <v>16094.17</v>
      </c>
      <c r="S195" s="55">
        <v>14256.48</v>
      </c>
      <c r="T195" s="55">
        <v>19168.02</v>
      </c>
      <c r="U195" s="56">
        <v>0</v>
      </c>
      <c r="V195" s="54">
        <v>22441.11</v>
      </c>
      <c r="W195" s="55">
        <v>17343.68</v>
      </c>
      <c r="X195" s="55">
        <v>23385.279999999999</v>
      </c>
      <c r="Y195" s="56">
        <v>21667.26</v>
      </c>
      <c r="Z195" s="19">
        <f t="shared" si="17"/>
        <v>2313.2763657999703</v>
      </c>
      <c r="AA195" s="13">
        <f t="shared" si="18"/>
        <v>21209.3325</v>
      </c>
      <c r="AB195" s="14">
        <f t="shared" si="19"/>
        <v>0.10906879628578459</v>
      </c>
      <c r="AD195" s="15">
        <f t="shared" si="14"/>
        <v>18436.099999999999</v>
      </c>
      <c r="AE195" s="15">
        <f t="shared" si="15"/>
        <v>19050.010000000002</v>
      </c>
      <c r="AF195" s="16">
        <f t="shared" si="20"/>
        <v>1.0332993420517356</v>
      </c>
      <c r="AG195" s="17">
        <f t="shared" si="16"/>
        <v>0.89380457721608075</v>
      </c>
      <c r="AI195" s="108"/>
      <c r="AJ195" s="105"/>
    </row>
    <row r="196" spans="1:36" ht="15.45" thickBot="1" x14ac:dyDescent="0.5">
      <c r="A196" s="50">
        <v>194</v>
      </c>
      <c r="B196" s="51" t="s">
        <v>267</v>
      </c>
      <c r="C196" s="52" t="s">
        <v>268</v>
      </c>
      <c r="D196" s="52" t="s">
        <v>244</v>
      </c>
      <c r="E196" s="69">
        <v>342.24220000000003</v>
      </c>
      <c r="F196" s="69">
        <v>342.24209999999999</v>
      </c>
      <c r="G196" s="69">
        <v>1.791801</v>
      </c>
      <c r="H196" s="70" t="s">
        <v>326</v>
      </c>
      <c r="I196" s="71">
        <v>34769.89</v>
      </c>
      <c r="J196" s="72">
        <v>179741.2</v>
      </c>
      <c r="K196" s="55">
        <v>2621.866</v>
      </c>
      <c r="L196" s="56">
        <v>5827.9620000000004</v>
      </c>
      <c r="M196" s="54">
        <v>30496.080000000002</v>
      </c>
      <c r="N196" s="55">
        <v>90520.56</v>
      </c>
      <c r="O196" s="55">
        <v>6188.3109999999997</v>
      </c>
      <c r="P196" s="56">
        <v>2094.3589999999999</v>
      </c>
      <c r="Q196" s="54">
        <v>4472.66</v>
      </c>
      <c r="R196" s="55">
        <v>9668.6759999999995</v>
      </c>
      <c r="S196" s="55">
        <v>3138.0210000000002</v>
      </c>
      <c r="T196" s="55">
        <v>41069.83</v>
      </c>
      <c r="U196" s="56">
        <v>0</v>
      </c>
      <c r="V196" s="54">
        <v>19480.849999999999</v>
      </c>
      <c r="W196" s="55">
        <v>25926.43</v>
      </c>
      <c r="X196" s="55">
        <v>19551.240000000002</v>
      </c>
      <c r="Y196" s="56">
        <v>24327.79</v>
      </c>
      <c r="Z196" s="19">
        <f t="shared" si="17"/>
        <v>2862.0077190267689</v>
      </c>
      <c r="AA196" s="13">
        <f t="shared" si="18"/>
        <v>22321.577499999999</v>
      </c>
      <c r="AB196" s="14">
        <f t="shared" si="19"/>
        <v>0.12821709034797243</v>
      </c>
      <c r="AD196" s="15">
        <f t="shared" ref="AD196:AD217" si="21">MEDIAN(I196:L196)</f>
        <v>20298.925999999999</v>
      </c>
      <c r="AE196" s="15">
        <f t="shared" ref="AE196:AE217" si="22">MEDIAN(M196:P196)</f>
        <v>18342.195500000002</v>
      </c>
      <c r="AF196" s="16">
        <f t="shared" si="20"/>
        <v>0.90360423502208942</v>
      </c>
      <c r="AG196" s="17">
        <f t="shared" ref="AG196:AG217" si="23">_xlfn.T.TEST(I196:L196,M196:P196,2,2)</f>
        <v>0.63360250476483815</v>
      </c>
      <c r="AI196" s="108"/>
      <c r="AJ196" s="105"/>
    </row>
    <row r="197" spans="1:36" x14ac:dyDescent="0.45">
      <c r="A197" s="29">
        <v>195</v>
      </c>
      <c r="B197" s="30" t="s">
        <v>139</v>
      </c>
      <c r="C197" s="31" t="s">
        <v>140</v>
      </c>
      <c r="D197" s="31" t="s">
        <v>134</v>
      </c>
      <c r="E197" s="65">
        <v>161.09229999999999</v>
      </c>
      <c r="F197" s="65">
        <v>161.09229999999999</v>
      </c>
      <c r="G197" s="65">
        <v>1.7289810000000001</v>
      </c>
      <c r="H197" s="66" t="s">
        <v>326</v>
      </c>
      <c r="I197" s="67">
        <v>1176.4880000000001</v>
      </c>
      <c r="J197" s="68">
        <v>4032.4250000000002</v>
      </c>
      <c r="K197" s="37">
        <v>5278.1480000000001</v>
      </c>
      <c r="L197" s="38">
        <v>5254.1469999999999</v>
      </c>
      <c r="M197" s="36">
        <v>4727.59</v>
      </c>
      <c r="N197" s="37">
        <v>3921.7289999999998</v>
      </c>
      <c r="O197" s="37">
        <v>5479.4520000000002</v>
      </c>
      <c r="P197" s="38">
        <v>3101.326</v>
      </c>
      <c r="Q197" s="36">
        <v>4861.21</v>
      </c>
      <c r="R197" s="37">
        <v>6839.152</v>
      </c>
      <c r="S197" s="37">
        <v>6121.23</v>
      </c>
      <c r="T197" s="37">
        <v>6427.3770000000004</v>
      </c>
      <c r="U197" s="38">
        <v>319.66289999999998</v>
      </c>
      <c r="V197" s="36">
        <v>5289.2910000000002</v>
      </c>
      <c r="W197" s="37">
        <v>5085.46</v>
      </c>
      <c r="X197" s="37">
        <v>3973.8939999999998</v>
      </c>
      <c r="Y197" s="38">
        <v>5829.6</v>
      </c>
      <c r="Z197" s="19">
        <f t="shared" ref="Z197:Z217" si="24">_xlfn.STDEV.P(V197:Y197)</f>
        <v>675.31095754302953</v>
      </c>
      <c r="AA197" s="13">
        <f t="shared" ref="AA197:AA217" si="25">AVERAGE(V197:Y197)</f>
        <v>5044.5612500000007</v>
      </c>
      <c r="AB197" s="14">
        <f t="shared" ref="AB197:AB217" si="26">Z197/AA197</f>
        <v>0.13386911647529889</v>
      </c>
      <c r="AD197" s="15">
        <f t="shared" si="21"/>
        <v>4643.2860000000001</v>
      </c>
      <c r="AE197" s="15">
        <f t="shared" si="22"/>
        <v>4324.6594999999998</v>
      </c>
      <c r="AF197" s="16">
        <f t="shared" ref="AF197:AF217" si="27">AE197/AD197</f>
        <v>0.93137909230661209</v>
      </c>
      <c r="AG197" s="17">
        <f t="shared" si="23"/>
        <v>0.74488636975660594</v>
      </c>
      <c r="AI197" s="108"/>
      <c r="AJ197" s="105"/>
    </row>
    <row r="198" spans="1:36" x14ac:dyDescent="0.45">
      <c r="A198" s="29">
        <v>196</v>
      </c>
      <c r="B198" s="30" t="s">
        <v>149</v>
      </c>
      <c r="C198" s="31" t="s">
        <v>150</v>
      </c>
      <c r="D198" s="31" t="s">
        <v>134</v>
      </c>
      <c r="E198" s="65">
        <v>164.06720000000001</v>
      </c>
      <c r="F198" s="65">
        <v>164.06720000000001</v>
      </c>
      <c r="G198" s="65">
        <v>0.5931805</v>
      </c>
      <c r="H198" s="66" t="s">
        <v>326</v>
      </c>
      <c r="I198" s="67">
        <v>186362</v>
      </c>
      <c r="J198" s="68">
        <v>238967.4</v>
      </c>
      <c r="K198" s="37">
        <v>141948</v>
      </c>
      <c r="L198" s="38">
        <v>124338.8</v>
      </c>
      <c r="M198" s="36">
        <v>86336.69</v>
      </c>
      <c r="N198" s="37">
        <v>154546.20000000001</v>
      </c>
      <c r="O198" s="37">
        <v>134474.5</v>
      </c>
      <c r="P198" s="38">
        <v>129875.1</v>
      </c>
      <c r="Q198" s="36">
        <v>34622.58</v>
      </c>
      <c r="R198" s="37">
        <v>2925.2170000000001</v>
      </c>
      <c r="S198" s="37">
        <v>35166.44</v>
      </c>
      <c r="T198" s="37">
        <v>598.64149999999995</v>
      </c>
      <c r="U198" s="38">
        <v>4017.1779999999999</v>
      </c>
      <c r="V198" s="36">
        <v>157152</v>
      </c>
      <c r="W198" s="37">
        <v>140901.79999999999</v>
      </c>
      <c r="X198" s="37">
        <v>177931.1</v>
      </c>
      <c r="Y198" s="38">
        <v>157784.20000000001</v>
      </c>
      <c r="Z198" s="19">
        <f t="shared" si="24"/>
        <v>13129.931791402238</v>
      </c>
      <c r="AA198" s="13">
        <f t="shared" si="25"/>
        <v>158442.27500000002</v>
      </c>
      <c r="AB198" s="14">
        <f t="shared" si="26"/>
        <v>8.2868866856413384E-2</v>
      </c>
      <c r="AD198" s="15">
        <f t="shared" si="21"/>
        <v>164155</v>
      </c>
      <c r="AE198" s="15">
        <f t="shared" si="22"/>
        <v>132174.79999999999</v>
      </c>
      <c r="AF198" s="16">
        <f t="shared" si="27"/>
        <v>0.80518290639943946</v>
      </c>
      <c r="AG198" s="17">
        <f t="shared" si="23"/>
        <v>0.16347236820280961</v>
      </c>
      <c r="AI198" s="108"/>
      <c r="AJ198" s="105"/>
    </row>
    <row r="199" spans="1:36" x14ac:dyDescent="0.45">
      <c r="A199" s="29">
        <v>197</v>
      </c>
      <c r="B199" s="30" t="s">
        <v>153</v>
      </c>
      <c r="C199" s="31" t="s">
        <v>154</v>
      </c>
      <c r="D199" s="31" t="s">
        <v>134</v>
      </c>
      <c r="E199" s="65">
        <v>205.06020000000001</v>
      </c>
      <c r="F199" s="65">
        <v>205.06020000000001</v>
      </c>
      <c r="G199" s="65">
        <v>1.936361</v>
      </c>
      <c r="H199" s="66" t="s">
        <v>326</v>
      </c>
      <c r="I199" s="67">
        <v>379679.6</v>
      </c>
      <c r="J199" s="68">
        <v>623674.6</v>
      </c>
      <c r="K199" s="37">
        <v>513728.8</v>
      </c>
      <c r="L199" s="38">
        <v>464397.1</v>
      </c>
      <c r="M199" s="36">
        <v>478669</v>
      </c>
      <c r="N199" s="37">
        <v>469704</v>
      </c>
      <c r="O199" s="37">
        <v>519170.7</v>
      </c>
      <c r="P199" s="38">
        <v>502671.2</v>
      </c>
      <c r="Q199" s="36">
        <v>456900.3</v>
      </c>
      <c r="R199" s="37">
        <v>44434.76</v>
      </c>
      <c r="S199" s="37">
        <v>206990.6</v>
      </c>
      <c r="T199" s="37">
        <v>141819.9</v>
      </c>
      <c r="U199" s="38">
        <v>357.18860000000001</v>
      </c>
      <c r="V199" s="36">
        <v>381531.2</v>
      </c>
      <c r="W199" s="37">
        <v>419962.5</v>
      </c>
      <c r="X199" s="37">
        <v>620474.69999999995</v>
      </c>
      <c r="Y199" s="38">
        <v>524472.80000000005</v>
      </c>
      <c r="Z199" s="19">
        <f t="shared" si="24"/>
        <v>93323.085294127697</v>
      </c>
      <c r="AA199" s="13">
        <f t="shared" si="25"/>
        <v>486610.3</v>
      </c>
      <c r="AB199" s="14">
        <f t="shared" si="26"/>
        <v>0.19178197685936302</v>
      </c>
      <c r="AD199" s="15">
        <f t="shared" si="21"/>
        <v>489062.94999999995</v>
      </c>
      <c r="AE199" s="15">
        <f t="shared" si="22"/>
        <v>490670.1</v>
      </c>
      <c r="AF199" s="16">
        <f t="shared" si="27"/>
        <v>1.0032861822798067</v>
      </c>
      <c r="AG199" s="17">
        <f t="shared" si="23"/>
        <v>0.95870617323617979</v>
      </c>
      <c r="AI199" s="108"/>
      <c r="AJ199" s="105"/>
    </row>
    <row r="200" spans="1:36" x14ac:dyDescent="0.45">
      <c r="A200" s="29">
        <v>198</v>
      </c>
      <c r="B200" s="30" t="s">
        <v>155</v>
      </c>
      <c r="C200" s="31" t="s">
        <v>156</v>
      </c>
      <c r="D200" s="31" t="s">
        <v>134</v>
      </c>
      <c r="E200" s="65">
        <v>161.12860000000001</v>
      </c>
      <c r="F200" s="65">
        <v>161.12860000000001</v>
      </c>
      <c r="G200" s="65">
        <v>0.6263649</v>
      </c>
      <c r="H200" s="66" t="s">
        <v>326</v>
      </c>
      <c r="I200" s="67">
        <v>25882.04</v>
      </c>
      <c r="J200" s="68">
        <v>63429.84</v>
      </c>
      <c r="K200" s="37">
        <v>14340.12</v>
      </c>
      <c r="L200" s="38">
        <v>19132.61</v>
      </c>
      <c r="M200" s="36">
        <v>23521.71</v>
      </c>
      <c r="N200" s="37">
        <v>44837.46</v>
      </c>
      <c r="O200" s="37">
        <v>18668.439999999999</v>
      </c>
      <c r="P200" s="38">
        <v>17089.73</v>
      </c>
      <c r="Q200" s="36">
        <v>3982.99</v>
      </c>
      <c r="R200" s="37">
        <v>13541.14</v>
      </c>
      <c r="S200" s="37">
        <v>13565.4</v>
      </c>
      <c r="T200" s="37">
        <v>10391.39</v>
      </c>
      <c r="U200" s="38">
        <v>18895.580000000002</v>
      </c>
      <c r="V200" s="36">
        <v>21847.95</v>
      </c>
      <c r="W200" s="37">
        <v>25858.880000000001</v>
      </c>
      <c r="X200" s="37">
        <v>29823.34</v>
      </c>
      <c r="Y200" s="38">
        <v>33834.800000000003</v>
      </c>
      <c r="Z200" s="19">
        <f t="shared" si="24"/>
        <v>4463.7640528279162</v>
      </c>
      <c r="AA200" s="13">
        <f t="shared" si="25"/>
        <v>27841.2425</v>
      </c>
      <c r="AB200" s="14">
        <f t="shared" si="26"/>
        <v>0.16032919697559891</v>
      </c>
      <c r="AD200" s="15">
        <f t="shared" si="21"/>
        <v>22507.325000000001</v>
      </c>
      <c r="AE200" s="15">
        <f t="shared" si="22"/>
        <v>21095.074999999997</v>
      </c>
      <c r="AF200" s="16">
        <f t="shared" si="27"/>
        <v>0.93725376072012101</v>
      </c>
      <c r="AG200" s="17">
        <f t="shared" si="23"/>
        <v>0.72948033052650829</v>
      </c>
      <c r="AI200" s="108"/>
      <c r="AJ200" s="105"/>
    </row>
    <row r="201" spans="1:36" x14ac:dyDescent="0.45">
      <c r="A201" s="29">
        <v>199</v>
      </c>
      <c r="B201" s="30" t="s">
        <v>294</v>
      </c>
      <c r="C201" s="31" t="s">
        <v>295</v>
      </c>
      <c r="D201" s="31" t="s">
        <v>134</v>
      </c>
      <c r="E201" s="65">
        <v>115.05889999999999</v>
      </c>
      <c r="F201" s="65">
        <v>115.05889999999999</v>
      </c>
      <c r="G201" s="65">
        <v>0.58687590000000001</v>
      </c>
      <c r="H201" s="66" t="s">
        <v>326</v>
      </c>
      <c r="I201" s="67">
        <v>32009.61</v>
      </c>
      <c r="J201" s="68">
        <v>58615.93</v>
      </c>
      <c r="K201" s="37">
        <v>11905.31</v>
      </c>
      <c r="L201" s="38">
        <v>29108.92</v>
      </c>
      <c r="M201" s="36">
        <v>24124.75</v>
      </c>
      <c r="N201" s="37">
        <v>23517.87</v>
      </c>
      <c r="O201" s="37">
        <v>21818</v>
      </c>
      <c r="P201" s="38">
        <v>18806.5</v>
      </c>
      <c r="Q201" s="36">
        <v>4063.951</v>
      </c>
      <c r="R201" s="37">
        <v>2909.4690000000001</v>
      </c>
      <c r="S201" s="37">
        <v>4151.0060000000003</v>
      </c>
      <c r="T201" s="37">
        <v>2392.1109999999999</v>
      </c>
      <c r="U201" s="38">
        <v>719.27940000000001</v>
      </c>
      <c r="V201" s="36">
        <v>16080.04</v>
      </c>
      <c r="W201" s="37">
        <v>16516.57</v>
      </c>
      <c r="X201" s="37">
        <v>18340.240000000002</v>
      </c>
      <c r="Y201" s="38">
        <v>28993.4</v>
      </c>
      <c r="Z201" s="19">
        <f t="shared" si="24"/>
        <v>5271.0340901590425</v>
      </c>
      <c r="AA201" s="13">
        <f t="shared" si="25"/>
        <v>19982.5625</v>
      </c>
      <c r="AB201" s="14">
        <f t="shared" si="26"/>
        <v>0.26378168916819567</v>
      </c>
      <c r="AD201" s="15">
        <f t="shared" si="21"/>
        <v>30559.264999999999</v>
      </c>
      <c r="AE201" s="15">
        <f t="shared" si="22"/>
        <v>22667.934999999998</v>
      </c>
      <c r="AF201" s="16">
        <f t="shared" si="27"/>
        <v>0.74176964007478574</v>
      </c>
      <c r="AG201" s="17">
        <f t="shared" si="23"/>
        <v>0.30739519208781374</v>
      </c>
      <c r="AI201" s="108"/>
      <c r="AJ201" s="105"/>
    </row>
    <row r="202" spans="1:36" x14ac:dyDescent="0.45">
      <c r="A202" s="29">
        <v>200</v>
      </c>
      <c r="B202" s="30" t="s">
        <v>298</v>
      </c>
      <c r="C202" s="31" t="s">
        <v>299</v>
      </c>
      <c r="D202" s="31" t="s">
        <v>134</v>
      </c>
      <c r="E202" s="65">
        <v>177.0403</v>
      </c>
      <c r="F202" s="65">
        <v>177.0402</v>
      </c>
      <c r="G202" s="65">
        <v>0.68199350000000003</v>
      </c>
      <c r="H202" s="66" t="s">
        <v>327</v>
      </c>
      <c r="I202" s="67">
        <v>12400.48</v>
      </c>
      <c r="J202" s="68">
        <v>19739.54</v>
      </c>
      <c r="K202" s="37">
        <v>23290.45</v>
      </c>
      <c r="L202" s="38">
        <v>21443.39</v>
      </c>
      <c r="M202" s="36">
        <v>14851.1</v>
      </c>
      <c r="N202" s="37">
        <v>24838.16</v>
      </c>
      <c r="O202" s="37">
        <v>28002.32</v>
      </c>
      <c r="P202" s="38">
        <v>35762.89</v>
      </c>
      <c r="Q202" s="36">
        <v>9903.0830000000005</v>
      </c>
      <c r="R202" s="37">
        <v>5796.3890000000001</v>
      </c>
      <c r="S202" s="37">
        <v>5065.6180000000004</v>
      </c>
      <c r="T202" s="37">
        <v>4342.7790000000005</v>
      </c>
      <c r="U202" s="38">
        <v>3496.87</v>
      </c>
      <c r="V202" s="36">
        <v>32365.59</v>
      </c>
      <c r="W202" s="37">
        <v>22304.66</v>
      </c>
      <c r="X202" s="37">
        <v>26755.58</v>
      </c>
      <c r="Y202" s="38">
        <v>18215.47</v>
      </c>
      <c r="Z202" s="19">
        <f t="shared" si="24"/>
        <v>5258.2439035884418</v>
      </c>
      <c r="AA202" s="13">
        <f t="shared" si="25"/>
        <v>24910.325000000001</v>
      </c>
      <c r="AB202" s="14">
        <f t="shared" si="26"/>
        <v>0.2110869249433093</v>
      </c>
      <c r="AD202" s="15">
        <f t="shared" si="21"/>
        <v>20591.465</v>
      </c>
      <c r="AE202" s="15">
        <f t="shared" si="22"/>
        <v>26420.239999999998</v>
      </c>
      <c r="AF202" s="16">
        <f t="shared" si="27"/>
        <v>1.283067523364656</v>
      </c>
      <c r="AG202" s="17">
        <f t="shared" si="23"/>
        <v>0.22741960423939778</v>
      </c>
      <c r="AI202" s="108"/>
      <c r="AJ202" s="105"/>
    </row>
    <row r="203" spans="1:36" x14ac:dyDescent="0.45">
      <c r="A203" s="29">
        <v>201</v>
      </c>
      <c r="B203" s="30" t="s">
        <v>163</v>
      </c>
      <c r="C203" s="31" t="s">
        <v>164</v>
      </c>
      <c r="D203" s="31" t="s">
        <v>134</v>
      </c>
      <c r="E203" s="65">
        <v>289.06810000000002</v>
      </c>
      <c r="F203" s="65">
        <v>289.06810000000002</v>
      </c>
      <c r="G203" s="65">
        <v>0.92056919999999998</v>
      </c>
      <c r="H203" s="66" t="s">
        <v>327</v>
      </c>
      <c r="I203" s="67">
        <v>8729.0939999999991</v>
      </c>
      <c r="J203" s="68">
        <v>19332.89</v>
      </c>
      <c r="K203" s="37">
        <v>2699.66</v>
      </c>
      <c r="L203" s="38">
        <v>5207.9059999999999</v>
      </c>
      <c r="M203" s="36">
        <v>8204.3060000000005</v>
      </c>
      <c r="N203" s="37">
        <v>15774.58</v>
      </c>
      <c r="O203" s="37">
        <v>4664.8490000000002</v>
      </c>
      <c r="P203" s="38">
        <v>5544.9080000000004</v>
      </c>
      <c r="Q203" s="36">
        <v>888.72199999999998</v>
      </c>
      <c r="R203" s="37">
        <v>827.09249999999997</v>
      </c>
      <c r="S203" s="37">
        <v>683.95360000000005</v>
      </c>
      <c r="T203" s="37">
        <v>383.15100000000001</v>
      </c>
      <c r="U203" s="38">
        <v>361.44200000000001</v>
      </c>
      <c r="V203" s="36">
        <v>9312.7240000000002</v>
      </c>
      <c r="W203" s="37">
        <v>7761.4369999999999</v>
      </c>
      <c r="X203" s="37">
        <v>8077.4359999999997</v>
      </c>
      <c r="Y203" s="38">
        <v>11260.89</v>
      </c>
      <c r="Z203" s="19">
        <f t="shared" si="24"/>
        <v>1374.0493213535563</v>
      </c>
      <c r="AA203" s="13">
        <f t="shared" si="25"/>
        <v>9103.1217500000002</v>
      </c>
      <c r="AB203" s="14">
        <f t="shared" si="26"/>
        <v>0.15094265012478342</v>
      </c>
      <c r="AD203" s="15">
        <f t="shared" si="21"/>
        <v>6968.5</v>
      </c>
      <c r="AE203" s="15">
        <f t="shared" si="22"/>
        <v>6874.607</v>
      </c>
      <c r="AF203" s="16">
        <f t="shared" si="27"/>
        <v>0.98652608165315347</v>
      </c>
      <c r="AG203" s="17">
        <f t="shared" si="23"/>
        <v>0.92351908561168627</v>
      </c>
      <c r="AI203" s="108"/>
      <c r="AJ203" s="105"/>
    </row>
    <row r="204" spans="1:36" x14ac:dyDescent="0.45">
      <c r="A204" s="29">
        <v>202</v>
      </c>
      <c r="B204" s="30" t="s">
        <v>165</v>
      </c>
      <c r="C204" s="31" t="s">
        <v>222</v>
      </c>
      <c r="D204" s="31" t="s">
        <v>134</v>
      </c>
      <c r="E204" s="65">
        <v>169.09559999999999</v>
      </c>
      <c r="F204" s="65">
        <v>169.09559999999999</v>
      </c>
      <c r="G204" s="65">
        <v>0.63666500000000004</v>
      </c>
      <c r="H204" s="66" t="s">
        <v>326</v>
      </c>
      <c r="I204" s="67">
        <v>94229.25</v>
      </c>
      <c r="J204" s="68">
        <v>163679.5</v>
      </c>
      <c r="K204" s="37">
        <v>136103.20000000001</v>
      </c>
      <c r="L204" s="38">
        <v>160377.4</v>
      </c>
      <c r="M204" s="36">
        <v>110682.1</v>
      </c>
      <c r="N204" s="37">
        <v>224512.7</v>
      </c>
      <c r="O204" s="37">
        <v>134376.29999999999</v>
      </c>
      <c r="P204" s="38">
        <v>149691.9</v>
      </c>
      <c r="Q204" s="36">
        <v>8908.9680000000008</v>
      </c>
      <c r="R204" s="37">
        <v>9743.1560000000009</v>
      </c>
      <c r="S204" s="37">
        <v>10210.57</v>
      </c>
      <c r="T204" s="37">
        <v>6604.9229999999998</v>
      </c>
      <c r="U204" s="38">
        <v>7429.9359999999997</v>
      </c>
      <c r="V204" s="36">
        <v>191488</v>
      </c>
      <c r="W204" s="37">
        <v>243614.1</v>
      </c>
      <c r="X204" s="37">
        <v>237726.1</v>
      </c>
      <c r="Y204" s="38">
        <v>227456.4</v>
      </c>
      <c r="Z204" s="19">
        <f t="shared" si="24"/>
        <v>20233.055476682213</v>
      </c>
      <c r="AA204" s="13">
        <f t="shared" si="25"/>
        <v>225071.15</v>
      </c>
      <c r="AB204" s="14">
        <f t="shared" si="26"/>
        <v>8.9896263811164667E-2</v>
      </c>
      <c r="AD204" s="15">
        <f t="shared" si="21"/>
        <v>148240.29999999999</v>
      </c>
      <c r="AE204" s="15">
        <f t="shared" si="22"/>
        <v>142034.09999999998</v>
      </c>
      <c r="AF204" s="16">
        <f t="shared" si="27"/>
        <v>0.95813419157948265</v>
      </c>
      <c r="AG204" s="17">
        <f t="shared" si="23"/>
        <v>0.60034984255127521</v>
      </c>
      <c r="AI204" s="108"/>
      <c r="AJ204" s="105"/>
    </row>
    <row r="205" spans="1:36" x14ac:dyDescent="0.45">
      <c r="A205" s="29">
        <v>203</v>
      </c>
      <c r="B205" s="30" t="s">
        <v>167</v>
      </c>
      <c r="C205" s="31" t="s">
        <v>226</v>
      </c>
      <c r="D205" s="31" t="s">
        <v>134</v>
      </c>
      <c r="E205" s="65">
        <v>171.1018</v>
      </c>
      <c r="F205" s="65">
        <v>171.1018</v>
      </c>
      <c r="G205" s="65">
        <v>1.8459730000000001</v>
      </c>
      <c r="H205" s="66" t="s">
        <v>327</v>
      </c>
      <c r="I205" s="67">
        <v>990215.4</v>
      </c>
      <c r="J205" s="68">
        <v>1050061</v>
      </c>
      <c r="K205" s="37">
        <v>1050363</v>
      </c>
      <c r="L205" s="38">
        <v>1107478</v>
      </c>
      <c r="M205" s="36">
        <v>952417.3</v>
      </c>
      <c r="N205" s="37">
        <v>991664.6</v>
      </c>
      <c r="O205" s="37">
        <v>1300469</v>
      </c>
      <c r="P205" s="38">
        <v>915790.8</v>
      </c>
      <c r="Q205" s="36">
        <v>1305544</v>
      </c>
      <c r="R205" s="37">
        <v>1020812</v>
      </c>
      <c r="S205" s="37">
        <v>655099.5</v>
      </c>
      <c r="T205" s="37">
        <v>902411.2</v>
      </c>
      <c r="U205" s="38">
        <v>4259.0479999999998</v>
      </c>
      <c r="V205" s="36">
        <v>1000898</v>
      </c>
      <c r="W205" s="37">
        <v>1040614</v>
      </c>
      <c r="X205" s="37">
        <v>1284202</v>
      </c>
      <c r="Y205" s="38">
        <v>1089579</v>
      </c>
      <c r="Z205" s="19">
        <f t="shared" si="24"/>
        <v>108775.46653858811</v>
      </c>
      <c r="AA205" s="13">
        <f t="shared" si="25"/>
        <v>1103823.25</v>
      </c>
      <c r="AB205" s="14">
        <f t="shared" si="26"/>
        <v>9.8544279202841673E-2</v>
      </c>
      <c r="AD205" s="15">
        <f t="shared" si="21"/>
        <v>1050212</v>
      </c>
      <c r="AE205" s="15">
        <f t="shared" si="22"/>
        <v>972040.95</v>
      </c>
      <c r="AF205" s="16">
        <f t="shared" si="27"/>
        <v>0.9255664094487589</v>
      </c>
      <c r="AG205" s="17">
        <f t="shared" si="23"/>
        <v>0.92103607588684433</v>
      </c>
      <c r="AI205" s="108"/>
      <c r="AJ205" s="105"/>
    </row>
    <row r="206" spans="1:36" x14ac:dyDescent="0.45">
      <c r="A206" s="29">
        <v>204</v>
      </c>
      <c r="B206" s="30" t="s">
        <v>168</v>
      </c>
      <c r="C206" s="31" t="s">
        <v>227</v>
      </c>
      <c r="D206" s="31" t="s">
        <v>134</v>
      </c>
      <c r="E206" s="65">
        <v>176.066</v>
      </c>
      <c r="F206" s="65">
        <v>176.066</v>
      </c>
      <c r="G206" s="65">
        <v>1.009511</v>
      </c>
      <c r="H206" s="66" t="s">
        <v>326</v>
      </c>
      <c r="I206" s="67">
        <v>76988.41</v>
      </c>
      <c r="J206" s="68">
        <v>108174.39999999999</v>
      </c>
      <c r="K206" s="37">
        <v>55901.73</v>
      </c>
      <c r="L206" s="38">
        <v>78234.59</v>
      </c>
      <c r="M206" s="36">
        <v>51588.14</v>
      </c>
      <c r="N206" s="37">
        <v>76711.95</v>
      </c>
      <c r="O206" s="37">
        <v>92844.4</v>
      </c>
      <c r="P206" s="38">
        <v>44648.3</v>
      </c>
      <c r="Q206" s="36">
        <v>733.62990000000002</v>
      </c>
      <c r="R206" s="37">
        <v>0</v>
      </c>
      <c r="S206" s="37">
        <v>906.80029999999999</v>
      </c>
      <c r="T206" s="37">
        <v>0</v>
      </c>
      <c r="U206" s="38">
        <v>0</v>
      </c>
      <c r="V206" s="36">
        <v>51426.43</v>
      </c>
      <c r="W206" s="37">
        <v>62154.01</v>
      </c>
      <c r="X206" s="37">
        <v>46371.96</v>
      </c>
      <c r="Y206" s="38">
        <v>58640.71</v>
      </c>
      <c r="Z206" s="19">
        <f t="shared" si="24"/>
        <v>6147.2203129275667</v>
      </c>
      <c r="AA206" s="13">
        <f t="shared" si="25"/>
        <v>54648.277499999997</v>
      </c>
      <c r="AB206" s="14">
        <f t="shared" si="26"/>
        <v>0.11248699124922221</v>
      </c>
      <c r="AD206" s="15">
        <f t="shared" si="21"/>
        <v>77611.5</v>
      </c>
      <c r="AE206" s="15">
        <f t="shared" si="22"/>
        <v>64150.044999999998</v>
      </c>
      <c r="AF206" s="16">
        <f t="shared" si="27"/>
        <v>0.8265533458314811</v>
      </c>
      <c r="AG206" s="17">
        <f t="shared" si="23"/>
        <v>0.42141877085739793</v>
      </c>
      <c r="AI206" s="108"/>
      <c r="AJ206" s="105"/>
    </row>
    <row r="207" spans="1:36" x14ac:dyDescent="0.45">
      <c r="A207" s="29">
        <v>205</v>
      </c>
      <c r="B207" s="30" t="s">
        <v>170</v>
      </c>
      <c r="C207" s="31" t="s">
        <v>229</v>
      </c>
      <c r="D207" s="31" t="s">
        <v>134</v>
      </c>
      <c r="E207" s="65">
        <v>170.0813</v>
      </c>
      <c r="F207" s="65">
        <v>170.0813</v>
      </c>
      <c r="G207" s="65">
        <v>0.89267459999999998</v>
      </c>
      <c r="H207" s="66" t="s">
        <v>326</v>
      </c>
      <c r="I207" s="67">
        <v>1114070</v>
      </c>
      <c r="J207" s="68">
        <v>1492744</v>
      </c>
      <c r="K207" s="37">
        <v>1269676</v>
      </c>
      <c r="L207" s="38">
        <v>2384590</v>
      </c>
      <c r="M207" s="36">
        <v>1082396</v>
      </c>
      <c r="N207" s="37">
        <v>1706697</v>
      </c>
      <c r="O207" s="37">
        <v>1808576</v>
      </c>
      <c r="P207" s="38">
        <v>1891414</v>
      </c>
      <c r="Q207" s="36">
        <v>12201.05</v>
      </c>
      <c r="R207" s="37">
        <v>22093.94</v>
      </c>
      <c r="S207" s="37">
        <v>16617.900000000001</v>
      </c>
      <c r="T207" s="37">
        <v>9747.3580000000002</v>
      </c>
      <c r="U207" s="38">
        <v>6656.5420000000004</v>
      </c>
      <c r="V207" s="36">
        <v>2436236</v>
      </c>
      <c r="W207" s="37">
        <v>2611041</v>
      </c>
      <c r="X207" s="37">
        <v>2737394</v>
      </c>
      <c r="Y207" s="38">
        <v>1973635</v>
      </c>
      <c r="Z207" s="19">
        <f t="shared" si="24"/>
        <v>289485.74163030897</v>
      </c>
      <c r="AA207" s="13">
        <f t="shared" si="25"/>
        <v>2439576.5</v>
      </c>
      <c r="AB207" s="14">
        <f t="shared" si="26"/>
        <v>0.11866229307845397</v>
      </c>
      <c r="AD207" s="15">
        <f t="shared" si="21"/>
        <v>1381210</v>
      </c>
      <c r="AE207" s="15">
        <f t="shared" si="22"/>
        <v>1757636.5</v>
      </c>
      <c r="AF207" s="16">
        <f t="shared" si="27"/>
        <v>1.2725338652341063</v>
      </c>
      <c r="AG207" s="17">
        <f t="shared" si="23"/>
        <v>0.87172729686092421</v>
      </c>
      <c r="AI207" s="108"/>
      <c r="AJ207" s="105"/>
    </row>
    <row r="208" spans="1:36" x14ac:dyDescent="0.45">
      <c r="A208" s="29">
        <v>206</v>
      </c>
      <c r="B208" s="30" t="s">
        <v>172</v>
      </c>
      <c r="C208" s="31" t="s">
        <v>230</v>
      </c>
      <c r="D208" s="31" t="s">
        <v>134</v>
      </c>
      <c r="E208" s="65">
        <v>161.08019999999999</v>
      </c>
      <c r="F208" s="65">
        <v>161.0804</v>
      </c>
      <c r="G208" s="65">
        <v>1.2602880000000001</v>
      </c>
      <c r="H208" s="66" t="s">
        <v>326</v>
      </c>
      <c r="I208" s="67">
        <v>5421.2629999999999</v>
      </c>
      <c r="J208" s="68">
        <v>6398.3010000000004</v>
      </c>
      <c r="K208" s="37">
        <v>9030.8760000000002</v>
      </c>
      <c r="L208" s="38">
        <v>10971.65</v>
      </c>
      <c r="M208" s="36">
        <v>4876.1719999999996</v>
      </c>
      <c r="N208" s="37">
        <v>7028.6289999999999</v>
      </c>
      <c r="O208" s="37">
        <v>24901.75</v>
      </c>
      <c r="P208" s="38">
        <v>15916.04</v>
      </c>
      <c r="Q208" s="36">
        <v>5085.7619999999997</v>
      </c>
      <c r="R208" s="37">
        <v>12719.41</v>
      </c>
      <c r="S208" s="37">
        <v>9843.6219999999994</v>
      </c>
      <c r="T208" s="37">
        <v>10427.43</v>
      </c>
      <c r="U208" s="38">
        <v>2863.6779999999999</v>
      </c>
      <c r="V208" s="36">
        <v>5376.6270000000004</v>
      </c>
      <c r="W208" s="37">
        <v>4690.076</v>
      </c>
      <c r="X208" s="37">
        <v>5469.8180000000002</v>
      </c>
      <c r="Y208" s="38">
        <v>4237.9949999999999</v>
      </c>
      <c r="Z208" s="19">
        <f t="shared" si="24"/>
        <v>506.59910123538458</v>
      </c>
      <c r="AA208" s="13">
        <f t="shared" si="25"/>
        <v>4943.6289999999999</v>
      </c>
      <c r="AB208" s="14">
        <f t="shared" si="26"/>
        <v>0.1024751455328433</v>
      </c>
      <c r="AD208" s="15">
        <f t="shared" si="21"/>
        <v>7714.5884999999998</v>
      </c>
      <c r="AE208" s="15">
        <f t="shared" si="22"/>
        <v>11472.334500000001</v>
      </c>
      <c r="AF208" s="16">
        <f t="shared" si="27"/>
        <v>1.4870961037001522</v>
      </c>
      <c r="AG208" s="17">
        <f t="shared" si="23"/>
        <v>0.31350931026849976</v>
      </c>
      <c r="AI208" s="108"/>
      <c r="AJ208" s="105"/>
    </row>
    <row r="209" spans="1:36" x14ac:dyDescent="0.45">
      <c r="A209" s="29">
        <v>207</v>
      </c>
      <c r="B209" s="30" t="s">
        <v>173</v>
      </c>
      <c r="C209" s="31" t="s">
        <v>231</v>
      </c>
      <c r="D209" s="31" t="s">
        <v>134</v>
      </c>
      <c r="E209" s="65">
        <v>192.06899999999999</v>
      </c>
      <c r="F209" s="65">
        <v>192.06899999999999</v>
      </c>
      <c r="G209" s="65">
        <v>1.775172</v>
      </c>
      <c r="H209" s="66" t="s">
        <v>326</v>
      </c>
      <c r="I209" s="67">
        <v>74044.759999999995</v>
      </c>
      <c r="J209" s="68">
        <v>343139.3</v>
      </c>
      <c r="K209" s="37">
        <v>7925.75</v>
      </c>
      <c r="L209" s="38">
        <v>6748.7030000000004</v>
      </c>
      <c r="M209" s="36">
        <v>98791.97</v>
      </c>
      <c r="N209" s="37">
        <v>198252.2</v>
      </c>
      <c r="O209" s="37">
        <v>14298.97</v>
      </c>
      <c r="P209" s="38">
        <v>13223.05</v>
      </c>
      <c r="Q209" s="36">
        <v>0</v>
      </c>
      <c r="R209" s="37">
        <v>0</v>
      </c>
      <c r="S209" s="37">
        <v>0</v>
      </c>
      <c r="T209" s="37">
        <v>0</v>
      </c>
      <c r="U209" s="38">
        <v>0</v>
      </c>
      <c r="V209" s="36">
        <v>42294.42</v>
      </c>
      <c r="W209" s="37">
        <v>56951.62</v>
      </c>
      <c r="X209" s="37">
        <v>63662.98</v>
      </c>
      <c r="Y209" s="38">
        <v>65674.8</v>
      </c>
      <c r="Z209" s="19">
        <f t="shared" si="24"/>
        <v>9162.6779632526013</v>
      </c>
      <c r="AA209" s="13">
        <f t="shared" si="25"/>
        <v>57145.955000000002</v>
      </c>
      <c r="AB209" s="14">
        <f t="shared" si="26"/>
        <v>0.16033817202376968</v>
      </c>
      <c r="AD209" s="15">
        <f t="shared" si="21"/>
        <v>40985.254999999997</v>
      </c>
      <c r="AE209" s="15">
        <f t="shared" si="22"/>
        <v>56545.47</v>
      </c>
      <c r="AF209" s="16">
        <f t="shared" si="27"/>
        <v>1.3796539755577952</v>
      </c>
      <c r="AG209" s="17">
        <f t="shared" si="23"/>
        <v>0.77858995210578374</v>
      </c>
      <c r="AI209" s="108"/>
      <c r="AJ209" s="105"/>
    </row>
    <row r="210" spans="1:36" x14ac:dyDescent="0.45">
      <c r="A210" s="29">
        <v>208</v>
      </c>
      <c r="B210" s="30" t="s">
        <v>174</v>
      </c>
      <c r="C210" s="31" t="s">
        <v>232</v>
      </c>
      <c r="D210" s="31" t="s">
        <v>134</v>
      </c>
      <c r="E210" s="65">
        <v>187.13319999999999</v>
      </c>
      <c r="F210" s="65">
        <v>187.13319999999999</v>
      </c>
      <c r="G210" s="65">
        <v>1.850141</v>
      </c>
      <c r="H210" s="66" t="s">
        <v>327</v>
      </c>
      <c r="I210" s="67">
        <v>92932.24</v>
      </c>
      <c r="J210" s="68">
        <v>107412.7</v>
      </c>
      <c r="K210" s="37">
        <v>81519.62</v>
      </c>
      <c r="L210" s="38">
        <v>96520.66</v>
      </c>
      <c r="M210" s="36">
        <v>85367.74</v>
      </c>
      <c r="N210" s="37">
        <v>90747.1</v>
      </c>
      <c r="O210" s="37">
        <v>112300.9</v>
      </c>
      <c r="P210" s="38">
        <v>79536.89</v>
      </c>
      <c r="Q210" s="36">
        <v>115704.1</v>
      </c>
      <c r="R210" s="37">
        <v>534289.1</v>
      </c>
      <c r="S210" s="37">
        <v>93998.12</v>
      </c>
      <c r="T210" s="37">
        <v>86296.72</v>
      </c>
      <c r="U210" s="38">
        <v>2070.1239999999998</v>
      </c>
      <c r="V210" s="36">
        <v>93986.81</v>
      </c>
      <c r="W210" s="37">
        <v>90166.02</v>
      </c>
      <c r="X210" s="37">
        <v>116491.1</v>
      </c>
      <c r="Y210" s="38">
        <v>101840.9</v>
      </c>
      <c r="Z210" s="19">
        <f t="shared" si="24"/>
        <v>10082.996994994533</v>
      </c>
      <c r="AA210" s="13">
        <f t="shared" si="25"/>
        <v>100621.20750000002</v>
      </c>
      <c r="AB210" s="14">
        <f t="shared" si="26"/>
        <v>0.10020747360832985</v>
      </c>
      <c r="AD210" s="15">
        <f t="shared" si="21"/>
        <v>94726.450000000012</v>
      </c>
      <c r="AE210" s="15">
        <f t="shared" si="22"/>
        <v>88057.420000000013</v>
      </c>
      <c r="AF210" s="16">
        <f t="shared" si="27"/>
        <v>0.92959696051102936</v>
      </c>
      <c r="AG210" s="17">
        <f t="shared" si="23"/>
        <v>0.77982756422502864</v>
      </c>
      <c r="AI210" s="108"/>
      <c r="AJ210" s="105"/>
    </row>
    <row r="211" spans="1:36" x14ac:dyDescent="0.45">
      <c r="A211" s="29">
        <v>209</v>
      </c>
      <c r="B211" s="30" t="s">
        <v>175</v>
      </c>
      <c r="C211" s="31" t="s">
        <v>233</v>
      </c>
      <c r="D211" s="31" t="s">
        <v>134</v>
      </c>
      <c r="E211" s="65">
        <v>188.10310000000001</v>
      </c>
      <c r="F211" s="65">
        <v>188.10310000000001</v>
      </c>
      <c r="G211" s="65">
        <v>0.6943973</v>
      </c>
      <c r="H211" s="66" t="s">
        <v>326</v>
      </c>
      <c r="I211" s="67">
        <v>3851.2860000000001</v>
      </c>
      <c r="J211" s="68">
        <v>2884.105</v>
      </c>
      <c r="K211" s="37">
        <v>2177.029</v>
      </c>
      <c r="L211" s="38">
        <v>7867.0439999999999</v>
      </c>
      <c r="M211" s="36">
        <v>2304.9520000000002</v>
      </c>
      <c r="N211" s="37">
        <v>4394.4279999999999</v>
      </c>
      <c r="O211" s="37">
        <v>7672.3739999999998</v>
      </c>
      <c r="P211" s="38">
        <v>9717.8880000000008</v>
      </c>
      <c r="Q211" s="36">
        <v>4206.3220000000001</v>
      </c>
      <c r="R211" s="37">
        <v>3162.971</v>
      </c>
      <c r="S211" s="37">
        <v>4346.5919999999996</v>
      </c>
      <c r="T211" s="37">
        <v>3891.5349999999999</v>
      </c>
      <c r="U211" s="38">
        <v>1630.3710000000001</v>
      </c>
      <c r="V211" s="36">
        <v>12879.76</v>
      </c>
      <c r="W211" s="37">
        <v>10020.92</v>
      </c>
      <c r="X211" s="37">
        <v>12835.05</v>
      </c>
      <c r="Y211" s="38">
        <v>12512.66</v>
      </c>
      <c r="Z211" s="19">
        <f t="shared" si="24"/>
        <v>1186.9540517723294</v>
      </c>
      <c r="AA211" s="13">
        <f t="shared" si="25"/>
        <v>12062.0975</v>
      </c>
      <c r="AB211" s="14">
        <f t="shared" si="26"/>
        <v>9.840361941796022E-2</v>
      </c>
      <c r="AD211" s="15">
        <f t="shared" si="21"/>
        <v>3367.6954999999998</v>
      </c>
      <c r="AE211" s="15">
        <f t="shared" si="22"/>
        <v>6033.4009999999998</v>
      </c>
      <c r="AF211" s="16">
        <f t="shared" si="27"/>
        <v>1.7915518193375857</v>
      </c>
      <c r="AG211" s="17">
        <f t="shared" si="23"/>
        <v>0.41477382928797207</v>
      </c>
      <c r="AI211" s="108"/>
      <c r="AJ211" s="105"/>
    </row>
    <row r="212" spans="1:36" x14ac:dyDescent="0.45">
      <c r="A212" s="29">
        <v>210</v>
      </c>
      <c r="B212" s="30" t="s">
        <v>348</v>
      </c>
      <c r="C212" s="31" t="s">
        <v>349</v>
      </c>
      <c r="D212" s="31" t="s">
        <v>134</v>
      </c>
      <c r="E212" s="65">
        <v>209.0977</v>
      </c>
      <c r="F212" s="65">
        <v>209.09790000000001</v>
      </c>
      <c r="G212" s="65">
        <v>0.57368180000000002</v>
      </c>
      <c r="H212" s="66" t="s">
        <v>326</v>
      </c>
      <c r="I212" s="67">
        <v>7876.1109999999999</v>
      </c>
      <c r="J212" s="68">
        <v>7373.8109999999997</v>
      </c>
      <c r="K212" s="37">
        <v>3425.665</v>
      </c>
      <c r="L212" s="38">
        <v>2826.837</v>
      </c>
      <c r="M212" s="36">
        <v>4364.4139999999998</v>
      </c>
      <c r="N212" s="37">
        <v>6841.3879999999999</v>
      </c>
      <c r="O212" s="37">
        <v>2709.1239999999998</v>
      </c>
      <c r="P212" s="38">
        <v>2331.6010000000001</v>
      </c>
      <c r="Q212" s="36">
        <v>0</v>
      </c>
      <c r="R212" s="37">
        <v>0</v>
      </c>
      <c r="S212" s="37">
        <v>0</v>
      </c>
      <c r="T212" s="37">
        <v>0</v>
      </c>
      <c r="U212" s="38">
        <v>0</v>
      </c>
      <c r="V212" s="36">
        <v>13719.79</v>
      </c>
      <c r="W212" s="37">
        <v>28394.7</v>
      </c>
      <c r="X212" s="37">
        <v>32093.94</v>
      </c>
      <c r="Y212" s="38">
        <v>34460.28</v>
      </c>
      <c r="Z212" s="19">
        <f t="shared" si="24"/>
        <v>8059.1776080142672</v>
      </c>
      <c r="AA212" s="13">
        <f t="shared" si="25"/>
        <v>27167.177500000002</v>
      </c>
      <c r="AB212" s="14">
        <f t="shared" si="26"/>
        <v>0.29665126633100797</v>
      </c>
      <c r="AD212" s="15">
        <f t="shared" si="21"/>
        <v>5399.7379999999994</v>
      </c>
      <c r="AE212" s="15">
        <f t="shared" si="22"/>
        <v>3536.7689999999998</v>
      </c>
      <c r="AF212" s="16">
        <f t="shared" si="27"/>
        <v>0.65498900131821214</v>
      </c>
      <c r="AG212" s="17">
        <f t="shared" si="23"/>
        <v>0.45952240622404883</v>
      </c>
      <c r="AI212" s="108"/>
      <c r="AJ212" s="105"/>
    </row>
    <row r="213" spans="1:36" x14ac:dyDescent="0.45">
      <c r="A213" s="29">
        <v>211</v>
      </c>
      <c r="B213" s="30" t="s">
        <v>427</v>
      </c>
      <c r="C213" s="31" t="s">
        <v>432</v>
      </c>
      <c r="D213" s="31" t="s">
        <v>134</v>
      </c>
      <c r="E213" s="65">
        <v>303.05020000000002</v>
      </c>
      <c r="F213" s="65">
        <v>303.05029999999999</v>
      </c>
      <c r="G213" s="65">
        <v>1.0160750000000001</v>
      </c>
      <c r="H213" s="66" t="s">
        <v>327</v>
      </c>
      <c r="I213" s="67">
        <v>13201.47</v>
      </c>
      <c r="J213" s="68">
        <v>23973.54</v>
      </c>
      <c r="K213" s="37">
        <v>2123.6529999999998</v>
      </c>
      <c r="L213" s="38">
        <v>1209.3679999999999</v>
      </c>
      <c r="M213" s="36">
        <v>9309.6479999999992</v>
      </c>
      <c r="N213" s="37">
        <v>9158.0460000000003</v>
      </c>
      <c r="O213" s="37">
        <v>1266.1189999999999</v>
      </c>
      <c r="P213" s="38">
        <v>825.03779999999995</v>
      </c>
      <c r="Q213" s="36">
        <v>0</v>
      </c>
      <c r="R213" s="37">
        <v>349.62009999999998</v>
      </c>
      <c r="S213" s="37">
        <v>0</v>
      </c>
      <c r="T213" s="37">
        <v>0</v>
      </c>
      <c r="U213" s="38">
        <v>0</v>
      </c>
      <c r="V213" s="36">
        <v>3705.777</v>
      </c>
      <c r="W213" s="37">
        <v>4566.7579999999998</v>
      </c>
      <c r="X213" s="37">
        <v>5527.5649999999996</v>
      </c>
      <c r="Y213" s="38">
        <v>4268.3339999999998</v>
      </c>
      <c r="Z213" s="19">
        <f t="shared" si="24"/>
        <v>660.2338536429753</v>
      </c>
      <c r="AA213" s="13">
        <f t="shared" si="25"/>
        <v>4517.1084999999994</v>
      </c>
      <c r="AB213" s="14">
        <f t="shared" si="26"/>
        <v>0.1461629388895519</v>
      </c>
      <c r="AD213" s="15">
        <f t="shared" si="21"/>
        <v>7662.5614999999998</v>
      </c>
      <c r="AE213" s="15">
        <f t="shared" si="22"/>
        <v>5212.0825000000004</v>
      </c>
      <c r="AF213" s="16">
        <f t="shared" si="27"/>
        <v>0.68020106592292939</v>
      </c>
      <c r="AG213" s="17">
        <f t="shared" si="23"/>
        <v>0.42729626096006612</v>
      </c>
      <c r="AI213" s="108"/>
      <c r="AJ213" s="105"/>
    </row>
    <row r="214" spans="1:36" x14ac:dyDescent="0.45">
      <c r="A214" s="29">
        <v>212</v>
      </c>
      <c r="B214" s="30" t="s">
        <v>428</v>
      </c>
      <c r="C214" s="31" t="s">
        <v>433</v>
      </c>
      <c r="D214" s="31" t="s">
        <v>134</v>
      </c>
      <c r="E214" s="65">
        <v>195.05099999999999</v>
      </c>
      <c r="F214" s="65">
        <v>195.05099999999999</v>
      </c>
      <c r="G214" s="65">
        <v>0.63709009999999999</v>
      </c>
      <c r="H214" s="66" t="s">
        <v>327</v>
      </c>
      <c r="I214" s="67">
        <v>29701.55</v>
      </c>
      <c r="J214" s="68">
        <v>40716.339999999997</v>
      </c>
      <c r="K214" s="37">
        <v>30013.66</v>
      </c>
      <c r="L214" s="38">
        <v>37062.879999999997</v>
      </c>
      <c r="M214" s="36">
        <v>35228.31</v>
      </c>
      <c r="N214" s="37">
        <v>50965.08</v>
      </c>
      <c r="O214" s="37">
        <v>32622.2</v>
      </c>
      <c r="P214" s="38">
        <v>28457.74</v>
      </c>
      <c r="Q214" s="36">
        <v>6942.7129999999997</v>
      </c>
      <c r="R214" s="37">
        <v>8049.6229999999996</v>
      </c>
      <c r="S214" s="37">
        <v>3696.28</v>
      </c>
      <c r="T214" s="37">
        <v>7140.4629999999997</v>
      </c>
      <c r="U214" s="38">
        <v>2518.569</v>
      </c>
      <c r="V214" s="36">
        <v>39562.550000000003</v>
      </c>
      <c r="W214" s="37">
        <v>37333.07</v>
      </c>
      <c r="X214" s="37">
        <v>48289.2</v>
      </c>
      <c r="Y214" s="38">
        <v>48510.35</v>
      </c>
      <c r="Z214" s="19">
        <f t="shared" si="24"/>
        <v>5038.6345262798213</v>
      </c>
      <c r="AA214" s="13">
        <f t="shared" si="25"/>
        <v>43423.792499999996</v>
      </c>
      <c r="AB214" s="14">
        <f t="shared" si="26"/>
        <v>0.11603395825640568</v>
      </c>
      <c r="AD214" s="15">
        <f t="shared" si="21"/>
        <v>33538.269999999997</v>
      </c>
      <c r="AE214" s="15">
        <f t="shared" si="22"/>
        <v>33925.254999999997</v>
      </c>
      <c r="AF214" s="16">
        <f t="shared" si="27"/>
        <v>1.0115386094750862</v>
      </c>
      <c r="AG214" s="17">
        <f t="shared" si="23"/>
        <v>0.67855410350544609</v>
      </c>
      <c r="AI214" s="108"/>
      <c r="AJ214" s="105"/>
    </row>
    <row r="215" spans="1:36" x14ac:dyDescent="0.45">
      <c r="A215" s="29">
        <v>213</v>
      </c>
      <c r="B215" s="30" t="s">
        <v>429</v>
      </c>
      <c r="C215" s="31" t="s">
        <v>434</v>
      </c>
      <c r="D215" s="31" t="s">
        <v>134</v>
      </c>
      <c r="E215" s="65">
        <v>279.1318</v>
      </c>
      <c r="F215" s="65">
        <v>279.13150000000002</v>
      </c>
      <c r="G215" s="65">
        <v>2.0968420000000001</v>
      </c>
      <c r="H215" s="66" t="s">
        <v>326</v>
      </c>
      <c r="I215" s="67">
        <v>2937.5129999999999</v>
      </c>
      <c r="J215" s="68">
        <v>5154.0796666666665</v>
      </c>
      <c r="K215" s="37">
        <v>7167.8410000000003</v>
      </c>
      <c r="L215" s="38">
        <v>5356.8850000000002</v>
      </c>
      <c r="M215" s="36">
        <v>7060.576</v>
      </c>
      <c r="N215" s="37">
        <v>9415.6650000000009</v>
      </c>
      <c r="O215" s="37">
        <v>9701.8019999999997</v>
      </c>
      <c r="P215" s="38">
        <v>8781.5720000000001</v>
      </c>
      <c r="Q215" s="36">
        <v>3351.0839999999998</v>
      </c>
      <c r="R215" s="37">
        <v>3689.2330000000002</v>
      </c>
      <c r="S215" s="37">
        <v>761.52269999999999</v>
      </c>
      <c r="T215" s="37">
        <v>2823.1529999999998</v>
      </c>
      <c r="U215" s="38">
        <v>2368.578</v>
      </c>
      <c r="V215" s="36">
        <v>2093.183</v>
      </c>
      <c r="W215" s="37">
        <v>2303.9270000000001</v>
      </c>
      <c r="X215" s="37">
        <v>2054.1030000000001</v>
      </c>
      <c r="Y215" s="38">
        <v>2570.752</v>
      </c>
      <c r="Z215" s="19">
        <f t="shared" si="24"/>
        <v>205.32690862667633</v>
      </c>
      <c r="AA215" s="13">
        <f t="shared" si="25"/>
        <v>2255.49125</v>
      </c>
      <c r="AB215" s="14">
        <f t="shared" si="26"/>
        <v>9.1034229738943262E-2</v>
      </c>
      <c r="AD215" s="15">
        <f t="shared" si="21"/>
        <v>5255.4823333333334</v>
      </c>
      <c r="AE215" s="15">
        <f t="shared" si="22"/>
        <v>9098.6185000000005</v>
      </c>
      <c r="AF215" s="16">
        <f t="shared" si="27"/>
        <v>1.7312623129358189</v>
      </c>
      <c r="AG215" s="17">
        <f t="shared" si="23"/>
        <v>1.4192009065371231E-2</v>
      </c>
      <c r="AI215" s="108"/>
      <c r="AJ215" s="105"/>
    </row>
    <row r="216" spans="1:36" x14ac:dyDescent="0.45">
      <c r="A216" s="29">
        <v>214</v>
      </c>
      <c r="B216" s="30" t="s">
        <v>430</v>
      </c>
      <c r="C216" s="31" t="s">
        <v>435</v>
      </c>
      <c r="D216" s="31" t="s">
        <v>134</v>
      </c>
      <c r="E216" s="65">
        <v>165.0547</v>
      </c>
      <c r="F216" s="65">
        <v>165.0547</v>
      </c>
      <c r="G216" s="65">
        <v>2.0055960000000002</v>
      </c>
      <c r="H216" s="66" t="s">
        <v>327</v>
      </c>
      <c r="I216" s="67">
        <v>347307</v>
      </c>
      <c r="J216" s="68">
        <v>128443.7</v>
      </c>
      <c r="K216" s="37">
        <v>103524.3</v>
      </c>
      <c r="L216" s="38">
        <v>117461</v>
      </c>
      <c r="M216" s="36">
        <v>77602.05</v>
      </c>
      <c r="N216" s="37">
        <v>151642.20000000001</v>
      </c>
      <c r="O216" s="37">
        <v>119237.9</v>
      </c>
      <c r="P216" s="38">
        <v>90173.04</v>
      </c>
      <c r="Q216" s="36">
        <v>49144.25</v>
      </c>
      <c r="R216" s="37">
        <v>6235.402</v>
      </c>
      <c r="S216" s="37">
        <v>32687.87</v>
      </c>
      <c r="T216" s="37">
        <v>35728</v>
      </c>
      <c r="U216" s="38">
        <v>807.59400000000005</v>
      </c>
      <c r="V216" s="36">
        <v>101794.8</v>
      </c>
      <c r="W216" s="37">
        <v>98920.69</v>
      </c>
      <c r="X216" s="37">
        <v>116437.4</v>
      </c>
      <c r="Y216" s="38">
        <v>115985.1</v>
      </c>
      <c r="Z216" s="19">
        <f t="shared" si="24"/>
        <v>7993.2184158834752</v>
      </c>
      <c r="AA216" s="13">
        <f t="shared" si="25"/>
        <v>108284.4975</v>
      </c>
      <c r="AB216" s="14">
        <f t="shared" si="26"/>
        <v>7.3816830667598338E-2</v>
      </c>
      <c r="AD216" s="15">
        <f t="shared" si="21"/>
        <v>122952.35</v>
      </c>
      <c r="AE216" s="15">
        <f t="shared" si="22"/>
        <v>104705.47</v>
      </c>
      <c r="AF216" s="16">
        <f t="shared" si="27"/>
        <v>0.85159388982805129</v>
      </c>
      <c r="AG216" s="17">
        <f t="shared" si="23"/>
        <v>0.32527223742571409</v>
      </c>
      <c r="AI216" s="108"/>
      <c r="AJ216" s="105"/>
    </row>
    <row r="217" spans="1:36" ht="15.45" thickBot="1" x14ac:dyDescent="0.5">
      <c r="A217" s="39">
        <v>215</v>
      </c>
      <c r="B217" s="40" t="s">
        <v>469</v>
      </c>
      <c r="C217" s="41" t="s">
        <v>470</v>
      </c>
      <c r="D217" s="41" t="s">
        <v>489</v>
      </c>
      <c r="E217" s="61">
        <v>216.0633</v>
      </c>
      <c r="F217" s="61">
        <v>216.0634</v>
      </c>
      <c r="G217" s="61">
        <v>1.8283720000000001</v>
      </c>
      <c r="H217" s="62" t="s">
        <v>326</v>
      </c>
      <c r="I217" s="63">
        <v>10635.37</v>
      </c>
      <c r="J217" s="64">
        <v>17466.95</v>
      </c>
      <c r="K217" s="44">
        <v>3297.1610000000001</v>
      </c>
      <c r="L217" s="45">
        <v>10072.64</v>
      </c>
      <c r="M217" s="43">
        <v>11599.19</v>
      </c>
      <c r="N217" s="44">
        <v>20174.05</v>
      </c>
      <c r="O217" s="44">
        <v>10224.530000000001</v>
      </c>
      <c r="P217" s="45">
        <v>10799.86</v>
      </c>
      <c r="Q217" s="43">
        <v>0</v>
      </c>
      <c r="R217" s="44">
        <v>0</v>
      </c>
      <c r="S217" s="44">
        <v>0</v>
      </c>
      <c r="T217" s="44">
        <v>0</v>
      </c>
      <c r="U217" s="45">
        <v>0</v>
      </c>
      <c r="V217" s="43">
        <v>12464.93</v>
      </c>
      <c r="W217" s="44">
        <v>15901.33</v>
      </c>
      <c r="X217" s="44">
        <v>9416.1650000000009</v>
      </c>
      <c r="Y217" s="45">
        <v>10077.64</v>
      </c>
      <c r="Z217" s="19">
        <f t="shared" si="24"/>
        <v>2539.8480023206398</v>
      </c>
      <c r="AA217" s="13">
        <f t="shared" si="25"/>
        <v>11965.016250000001</v>
      </c>
      <c r="AB217" s="14">
        <f t="shared" si="26"/>
        <v>0.21227284186267945</v>
      </c>
      <c r="AD217" s="15">
        <f t="shared" si="21"/>
        <v>10354.005000000001</v>
      </c>
      <c r="AE217" s="15">
        <f t="shared" si="22"/>
        <v>11199.525000000001</v>
      </c>
      <c r="AF217" s="16">
        <f t="shared" si="27"/>
        <v>1.0816611543069565</v>
      </c>
      <c r="AG217" s="17">
        <f t="shared" si="23"/>
        <v>0.4758091240200929</v>
      </c>
      <c r="AI217" s="109"/>
      <c r="AJ217" s="106"/>
    </row>
    <row r="218" spans="1:36" x14ac:dyDescent="0.45">
      <c r="H218" s="7" t="s">
        <v>495</v>
      </c>
      <c r="I218" s="7">
        <f>MIN(I3:Y217)</f>
        <v>0</v>
      </c>
    </row>
    <row r="219" spans="1:36" x14ac:dyDescent="0.45">
      <c r="H219" s="7" t="s">
        <v>496</v>
      </c>
      <c r="I219" s="7">
        <f>MAX(I3:Y217)</f>
        <v>92700000</v>
      </c>
    </row>
  </sheetData>
  <mergeCells count="5">
    <mergeCell ref="V1:Y1"/>
    <mergeCell ref="Z1:AB1"/>
    <mergeCell ref="I1:L1"/>
    <mergeCell ref="M1:P1"/>
    <mergeCell ref="Q1:U1"/>
  </mergeCells>
  <conditionalFormatting sqref="AG3:AG217">
    <cfRule type="cellIs" dxfId="4" priority="42" operator="lessThanOrEqual">
      <formula>0.0001</formula>
    </cfRule>
    <cfRule type="cellIs" dxfId="3" priority="43" operator="lessThanOrEqual">
      <formula>0.001</formula>
    </cfRule>
    <cfRule type="cellIs" dxfId="2" priority="44" operator="lessThanOrEqual">
      <formula>0.01</formula>
    </cfRule>
    <cfRule type="cellIs" dxfId="1" priority="45" operator="lessThanOrEqual">
      <formula>0.05</formula>
    </cfRule>
    <cfRule type="cellIs" dxfId="0" priority="46" operator="greaterThan">
      <formula>0.05</formula>
    </cfRule>
  </conditionalFormatting>
  <conditionalFormatting sqref="AB3:AB217">
    <cfRule type="colorScale" priority="1">
      <colorScale>
        <cfvo type="percent" val="0"/>
        <cfvo type="percentile" val="50"/>
        <cfvo type="max"/>
        <color theme="0"/>
        <color theme="9" tint="0.79998168889431442"/>
        <color theme="9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D'alessandro, Angelo</dc:creator>
  <cp:lastModifiedBy>Alexis Catala</cp:lastModifiedBy>
  <cp:lastPrinted>2016-09-19T16:35:52Z</cp:lastPrinted>
  <dcterms:created xsi:type="dcterms:W3CDTF">2014-08-18T22:46:55Z</dcterms:created>
  <dcterms:modified xsi:type="dcterms:W3CDTF">2020-02-21T03:27:11Z</dcterms:modified>
</cp:coreProperties>
</file>