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iomunizcastrillo/Desktop/NMDAR_KIR/final/"/>
    </mc:Choice>
  </mc:AlternateContent>
  <xr:revisionPtr revIDLastSave="0" documentId="13_ncr:1_{C5BD8894-CF1D-2340-B87C-14CC250B952A}" xr6:coauthVersionLast="47" xr6:coauthVersionMax="47" xr10:uidLastSave="{00000000-0000-0000-0000-000000000000}"/>
  <bookViews>
    <workbookView xWindow="0" yWindow="500" windowWidth="28800" windowHeight="16080" firstSheet="17" activeTab="22" xr2:uid="{06A2C8FC-F5A2-4AED-9D84-2ADC2AF1D422}"/>
  </bookViews>
  <sheets>
    <sheet name="Supplementary Table 1" sheetId="19" r:id="rId1"/>
    <sheet name="Supplementary Table 2" sheetId="1" r:id="rId2"/>
    <sheet name="Supplementary Table 3" sheetId="32" r:id="rId3"/>
    <sheet name="Supplementary Table 4" sheetId="3" r:id="rId4"/>
    <sheet name="Supplementary Table  5" sheetId="22" r:id="rId5"/>
    <sheet name="Supplementary Table 6" sheetId="20" r:id="rId6"/>
    <sheet name="Supplementary Table 7" sheetId="33" r:id="rId7"/>
    <sheet name="Supplementary Table 8" sheetId="26" r:id="rId8"/>
    <sheet name="Supplementary Table 9" sheetId="10" r:id="rId9"/>
    <sheet name="Supplementary Table 10" sheetId="8" r:id="rId10"/>
    <sheet name="Supplementary Table 11" sheetId="24" r:id="rId11"/>
    <sheet name="Supplementary Table 12" sheetId="4" r:id="rId12"/>
    <sheet name="Supplementary Table 13" sheetId="5" r:id="rId13"/>
    <sheet name="Supplementary Table 14" sheetId="6" r:id="rId14"/>
    <sheet name="Supplementary Table 15" sheetId="25" r:id="rId15"/>
    <sheet name="Supplementary Table 16" sheetId="12" r:id="rId16"/>
    <sheet name="Supplementary Table 17" sheetId="14" r:id="rId17"/>
    <sheet name="Supplementary Table 18" sheetId="13" r:id="rId18"/>
    <sheet name="Supplementary Table 19" sheetId="15" r:id="rId19"/>
    <sheet name="Supplementary Table 20" sheetId="31" r:id="rId20"/>
    <sheet name="Supplementary Table 21" sheetId="27" r:id="rId21"/>
    <sheet name="Supplementary Table 22" sheetId="28" r:id="rId22"/>
    <sheet name="Supplementary Table 23" sheetId="30" r:id="rId23"/>
  </sheets>
  <definedNames>
    <definedName name="_xlnm._FilterDatabase" localSheetId="17" hidden="1">'Supplementary Table 18'!$Q$4:$AF$35</definedName>
    <definedName name="METAL_HOLLENBACK_COLLAPSED_PVALCORR" localSheetId="18">'Supplementary Table 19'!$P$4:$AE$13</definedName>
    <definedName name="METAL_HOLLENBACK_PVALCORR" localSheetId="17">'Supplementary Table 18'!$Q$4:$AF$35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5" l="1"/>
  <c r="H7" i="15"/>
  <c r="H8" i="15"/>
  <c r="H9" i="15"/>
  <c r="H10" i="15"/>
  <c r="H11" i="15"/>
  <c r="H12" i="15"/>
  <c r="H5" i="15"/>
  <c r="H6" i="13"/>
  <c r="H7" i="13"/>
  <c r="H8" i="13"/>
  <c r="H9" i="13"/>
  <c r="H10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5" i="13"/>
  <c r="D25" i="26"/>
  <c r="D24" i="26"/>
  <c r="D23" i="26"/>
  <c r="D22" i="26"/>
  <c r="D21" i="26"/>
  <c r="D20" i="26"/>
  <c r="D19" i="26"/>
  <c r="D18" i="26"/>
  <c r="D17" i="26"/>
  <c r="D16" i="26"/>
  <c r="D15" i="26"/>
  <c r="D12" i="26"/>
  <c r="D11" i="26"/>
  <c r="D9" i="26"/>
  <c r="D8" i="26"/>
  <c r="D7" i="26"/>
  <c r="D6" i="26"/>
  <c r="D5" i="26"/>
  <c r="D4" i="26"/>
  <c r="C12" i="19"/>
  <c r="B12" i="19"/>
  <c r="J9" i="5"/>
  <c r="J8" i="5"/>
  <c r="J7" i="5"/>
  <c r="J6" i="5"/>
  <c r="J5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5904294-0DEC-0342-A761-43755A0C6229}" name="METAL_HOLLENBACK_COLLAPSED_PVALCORR" type="6" refreshedVersion="8" background="1" saveData="1">
    <textPr sourceFile="/Users/vipese-idoven/Downloads/KIR_HLA_outputs/META_METAL_HOLLENBACK/METAL_HOLLENBACK_COLLAPSED_PVALCORR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274CA0C1-FC52-C04B-9E34-0A3CB46E7A25}" name="METAL_HOLLENBACK_PVALCORR1" type="6" refreshedVersion="8" background="1" saveData="1">
    <textPr sourceFile="/Users/vipese-idoven/Downloads/KIR_HLA_outputs/META_METAL_HOLLENBACK/METAL_HOLLENBACK_PVALCORR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<sst xmlns="http://schemas.openxmlformats.org/spreadsheetml/2006/main" count="903" uniqueCount="507">
  <si>
    <t>Allele</t>
  </si>
  <si>
    <t>OR</t>
  </si>
  <si>
    <t>Cases (n=218)</t>
  </si>
  <si>
    <t>Controls (n=1269)</t>
  </si>
  <si>
    <t>P-value*</t>
  </si>
  <si>
    <t>DQA1*01:01</t>
  </si>
  <si>
    <t>0.326 (71)</t>
  </si>
  <si>
    <t>0.187 (237)</t>
  </si>
  <si>
    <t>N/A</t>
  </si>
  <si>
    <t>DRB4*01:03</t>
  </si>
  <si>
    <t>0.266 (58)</t>
  </si>
  <si>
    <t>0.412 (523)</t>
  </si>
  <si>
    <t xml:space="preserve">* P-value FDR corrected for multiple comparisons. / Abbreviations; N/A: Not applicable </t>
  </si>
  <si>
    <t>Frequency</t>
  </si>
  <si>
    <t>Estimation</t>
  </si>
  <si>
    <t>Standard Error.</t>
  </si>
  <si>
    <t>Min.</t>
  </si>
  <si>
    <t>Max.</t>
  </si>
  <si>
    <t>Effect</t>
  </si>
  <si>
    <t>Std. Error</t>
  </si>
  <si>
    <t>Direction**</t>
  </si>
  <si>
    <t>DRB1*11:01</t>
  </si>
  <si>
    <t>DRB1*01:01</t>
  </si>
  <si>
    <t>DQB1*05:01</t>
  </si>
  <si>
    <t>Teratoma vs. Non-teratoma</t>
  </si>
  <si>
    <t>Teratoma vs. Controls</t>
  </si>
  <si>
    <t>Non-Teratoma vs. Controls</t>
  </si>
  <si>
    <t>Teratoma (n=71)</t>
  </si>
  <si>
    <t>Non-teratoma (n=238)</t>
  </si>
  <si>
    <t>P-value**</t>
  </si>
  <si>
    <t>0.268 (19)</t>
  </si>
  <si>
    <t>0.303 (72)</t>
  </si>
  <si>
    <t>0.336 (80)</t>
  </si>
  <si>
    <t>0.169 (12)</t>
  </si>
  <si>
    <t>0.176 (42)</t>
  </si>
  <si>
    <t>0.296 (21)</t>
  </si>
  <si>
    <t>0.277 (66)</t>
  </si>
  <si>
    <t>DRB1*04:01</t>
  </si>
  <si>
    <t>0.085 (6)</t>
  </si>
  <si>
    <t>0.063 (15)</t>
  </si>
  <si>
    <t>0.127 (9)</t>
  </si>
  <si>
    <t>0.147 (35)</t>
  </si>
  <si>
    <t>DRB3:03:01</t>
  </si>
  <si>
    <t>0.099 (7)</t>
  </si>
  <si>
    <t>0.059 (14)</t>
  </si>
  <si>
    <t>Teratoma status was not present in 14 cases. *P-value non-corrected due to small sample size; **P-value FDR corrected</t>
  </si>
  <si>
    <t>Allele P-value*</t>
  </si>
  <si>
    <t>KIR2DL4*00103</t>
  </si>
  <si>
    <t>0.216 (47)</t>
  </si>
  <si>
    <t>0.101 (128)</t>
  </si>
  <si>
    <t>KIR3DL3*00302</t>
  </si>
  <si>
    <t>0.069 (15)</t>
  </si>
  <si>
    <t>0.013 (16)</t>
  </si>
  <si>
    <t xml:space="preserve">* P-value corrected for multiple comparisons. </t>
  </si>
  <si>
    <t>Cases (n=323)</t>
  </si>
  <si>
    <t>Controls (n=1519)</t>
  </si>
  <si>
    <t>Heterogeneity P-value</t>
  </si>
  <si>
    <t>0.254 (82)</t>
  </si>
  <si>
    <t>0.125 (190)</t>
  </si>
  <si>
    <t>+++--</t>
  </si>
  <si>
    <t>0.053 (17)</t>
  </si>
  <si>
    <t>0.013 (20)</t>
  </si>
  <si>
    <t>+-++?</t>
  </si>
  <si>
    <t>KIR3DL2*10701</t>
  </si>
  <si>
    <t>0.046 (15)</t>
  </si>
  <si>
    <t>0.005 (15)</t>
  </si>
  <si>
    <t>-+++-</t>
  </si>
  <si>
    <t>KIR3DL3*01401</t>
  </si>
  <si>
    <t>0.031 (10)</t>
  </si>
  <si>
    <t>0.005 (8)</t>
  </si>
  <si>
    <t>+-+??</t>
  </si>
  <si>
    <t>KIR2DL1*00401</t>
  </si>
  <si>
    <t>0.272 (88)</t>
  </si>
  <si>
    <t>0.185 (281)</t>
  </si>
  <si>
    <t>* P-value corrected for multiple comparisons. ** Order of cohorts:  African, Asian, European, African-European, Asian-European. "+": Increased in cases, "-": Decreased in cases, "?": Not examined in cohort and thus has a smaller corresponding weight.</t>
  </si>
  <si>
    <t>s</t>
  </si>
  <si>
    <t>0.252 (60)</t>
  </si>
  <si>
    <t>0.070 (5)</t>
  </si>
  <si>
    <t>0.050 (12)</t>
  </si>
  <si>
    <t>0.038 (9)</t>
  </si>
  <si>
    <t>6.33E-03***</t>
  </si>
  <si>
    <t>0.028 (2)</t>
  </si>
  <si>
    <t>0.034 (8)</t>
  </si>
  <si>
    <t>1.90E-03***</t>
  </si>
  <si>
    <t>0.282 (20)</t>
  </si>
  <si>
    <t>*FDR corrected; ** Non-FDR corrected due to small sample size; ***Excluded from FDR correction due to low carrier frequency both in non-teratoma cases and controls (&lt;5%)</t>
  </si>
  <si>
    <t>P-value</t>
  </si>
  <si>
    <t>Abbreviations; N/A: Not Applicable</t>
  </si>
  <si>
    <t>* KIR2DS3 = KIR2DS3T + KIR2DS3C / KIR2DL5 = KIR2DL5B + KIR2DL5A / KIR2DS5 = KIR2DS5C + KIR2DS5T</t>
  </si>
  <si>
    <t>0.381 (484)</t>
  </si>
  <si>
    <t>0.390 (85)</t>
  </si>
  <si>
    <t>KIR3DS1</t>
  </si>
  <si>
    <t>1.000 (1269)</t>
  </si>
  <si>
    <t>1.000 (218)</t>
  </si>
  <si>
    <t>KIR3DL3</t>
  </si>
  <si>
    <t>KIR3DL2</t>
  </si>
  <si>
    <t>0.946 (1201)</t>
  </si>
  <si>
    <t>0.982 (214)</t>
  </si>
  <si>
    <t>KIR3DL1</t>
  </si>
  <si>
    <t>0.275 (349)</t>
  </si>
  <si>
    <t>KIR2DS5T</t>
  </si>
  <si>
    <t>0.006 (8)</t>
  </si>
  <si>
    <t>0.023 (5)</t>
  </si>
  <si>
    <t>KIR2DS5C</t>
  </si>
  <si>
    <t>0.281 (357)</t>
  </si>
  <si>
    <t>0.284 (62)</t>
  </si>
  <si>
    <t>KIR2DS5</t>
  </si>
  <si>
    <t>0.351 (446)</t>
  </si>
  <si>
    <t>0.394 (86)</t>
  </si>
  <si>
    <t>KIR2DS4wt</t>
  </si>
  <si>
    <t>0.801 (1016)</t>
  </si>
  <si>
    <t>0.812 (177)</t>
  </si>
  <si>
    <t>KIR2DS4Del</t>
  </si>
  <si>
    <t>0.070 (89)</t>
  </si>
  <si>
    <t>0.096 (21)</t>
  </si>
  <si>
    <t>KIR2DS3T</t>
  </si>
  <si>
    <t>0.253 (321)</t>
  </si>
  <si>
    <t>KIR2DS3C</t>
  </si>
  <si>
    <t>0.279 (354)</t>
  </si>
  <si>
    <t>0.344 (75)</t>
  </si>
  <si>
    <t>KIR2DS3</t>
  </si>
  <si>
    <t>0.521 (661)</t>
  </si>
  <si>
    <t>0.537 (117)</t>
  </si>
  <si>
    <t>KIR2DS2</t>
  </si>
  <si>
    <t>0.394 (500)</t>
  </si>
  <si>
    <t>0.358 (78)</t>
  </si>
  <si>
    <t>KIR2DS1</t>
  </si>
  <si>
    <t>0.968 (1229)</t>
  </si>
  <si>
    <t>0.977 (213)</t>
  </si>
  <si>
    <t>KIR2DP1</t>
  </si>
  <si>
    <t>0.217 (276)</t>
  </si>
  <si>
    <t>KIR2DL5B</t>
  </si>
  <si>
    <t>0.375 (476)</t>
  </si>
  <si>
    <t>0.372 (81)</t>
  </si>
  <si>
    <t>KIR2DL5A</t>
  </si>
  <si>
    <t>0.493 (625)</t>
  </si>
  <si>
    <t>0.528 (115)</t>
  </si>
  <si>
    <t>KIR2DL5</t>
  </si>
  <si>
    <t>KIR2DL4</t>
  </si>
  <si>
    <t>0.899 (1141)</t>
  </si>
  <si>
    <t>0.858 (187)</t>
  </si>
  <si>
    <t>KIR2DL3</t>
  </si>
  <si>
    <t>0.519 (659)</t>
  </si>
  <si>
    <t>KIR2DL2</t>
  </si>
  <si>
    <t>KIR2DL1</t>
  </si>
  <si>
    <t>P-value FDR corrected</t>
  </si>
  <si>
    <t>KIR Locus</t>
  </si>
  <si>
    <t>++++-</t>
  </si>
  <si>
    <t>+++-+</t>
  </si>
  <si>
    <t>+-+-+</t>
  </si>
  <si>
    <t>0.43 ± 0.62</t>
  </si>
  <si>
    <t>0.37 ± 0.53</t>
  </si>
  <si>
    <t>2.00 ± 0.05</t>
  </si>
  <si>
    <t>2.00 ± 0.00</t>
  </si>
  <si>
    <t>1.99 ± 0.12</t>
  </si>
  <si>
    <t>1.98 ± 0.12</t>
  </si>
  <si>
    <t>1.57 ± 0.60</t>
  </si>
  <si>
    <t>1.65 ± 0.53</t>
  </si>
  <si>
    <t>0.29 ± 0.52</t>
  </si>
  <si>
    <t>0.25 ± 0.46</t>
  </si>
  <si>
    <t>0.02 ± 0.16</t>
  </si>
  <si>
    <t>0.05 ± 0.22</t>
  </si>
  <si>
    <t>0.31 ± 0.53</t>
  </si>
  <si>
    <t>0.31 ± 0.51</t>
  </si>
  <si>
    <t>0.48 ± 0.64</t>
  </si>
  <si>
    <t>0.61 ± 0.69</t>
  </si>
  <si>
    <t>1.07 ± 0.73</t>
  </si>
  <si>
    <t>1.02 ± 0.71</t>
  </si>
  <si>
    <t>0.07 ± 0.26</t>
  </si>
  <si>
    <t>0.08 ± 0.28</t>
  </si>
  <si>
    <t>0.28 ± 0.53</t>
  </si>
  <si>
    <t>0.35 ± 0.63</t>
  </si>
  <si>
    <t>0.40 ± 0.63</t>
  </si>
  <si>
    <t>0.59 ± 0.66</t>
  </si>
  <si>
    <t>0.64 ± 0.69</t>
  </si>
  <si>
    <t>0.43 ± 0.59</t>
  </si>
  <si>
    <t>0.34 ± 0.51</t>
  </si>
  <si>
    <t>1.67 ± 0.55</t>
  </si>
  <si>
    <t>1.68 ± 0.54</t>
  </si>
  <si>
    <t>0.24 ± 0.46</t>
  </si>
  <si>
    <t>0.36 ± 0.54</t>
  </si>
  <si>
    <t>0.45 ± 0.67</t>
  </si>
  <si>
    <t>0.34 ± 0.50</t>
  </si>
  <si>
    <t>0.68 ± 0.82</t>
  </si>
  <si>
    <t>0.71 ± 0.79</t>
  </si>
  <si>
    <t>2.00 ± 0.25</t>
  </si>
  <si>
    <t>2.02 ± 0.29</t>
  </si>
  <si>
    <t>1.41 ± 0.66</t>
  </si>
  <si>
    <t>1.34 ± 0.70</t>
  </si>
  <si>
    <t>0.66 ± 0.70</t>
  </si>
  <si>
    <t>1.66 ± 0.55</t>
  </si>
  <si>
    <t>1.69 ± 0.52</t>
  </si>
  <si>
    <t>Score</t>
  </si>
  <si>
    <t>Direction</t>
  </si>
  <si>
    <t>*Abbreviations; N/A: Not Applicable; ** Order of cohorts: African, European, Asian, African-European, Asian-European  "+": Increased in cases, "-": Decreased in cases, "?": Not examined in cohort and thus has a smaller corresponding weight.</t>
  </si>
  <si>
    <t>*Abbreviations; Inf: Infinity</t>
  </si>
  <si>
    <t>0.128 (162)</t>
  </si>
  <si>
    <t>0.147 (32)</t>
  </si>
  <si>
    <t>KIR3DL2*001_A3/11</t>
  </si>
  <si>
    <t>0.002 (2)</t>
  </si>
  <si>
    <t>0.000 (0)</t>
  </si>
  <si>
    <t>KIR3DL1*072_Bw4</t>
  </si>
  <si>
    <t>0.001 (1)</t>
  </si>
  <si>
    <t>KIR3DL1*021_Bw4</t>
  </si>
  <si>
    <t>0.164 (208)</t>
  </si>
  <si>
    <t>0.161 (35)</t>
  </si>
  <si>
    <t>KIR3DL1*002_Bw4</t>
  </si>
  <si>
    <t>0.225 (286)</t>
  </si>
  <si>
    <t>0.211 (46)</t>
  </si>
  <si>
    <t>KIR3DL1*001_Bw4</t>
  </si>
  <si>
    <t>0.005 (1)</t>
  </si>
  <si>
    <t>Inf.</t>
  </si>
  <si>
    <t>KIR2DS5*007_C2</t>
  </si>
  <si>
    <t>KIR2DS5*005_C2</t>
  </si>
  <si>
    <t>0.184 (234)</t>
  </si>
  <si>
    <t>0.174 (38)</t>
  </si>
  <si>
    <t>KIR2DS5*002_C2</t>
  </si>
  <si>
    <t>0.231 (293)</t>
  </si>
  <si>
    <t>0.289 (63)</t>
  </si>
  <si>
    <t>KIR2DS4*001_A3/11_C1_C2</t>
  </si>
  <si>
    <t>0.326 (414)</t>
  </si>
  <si>
    <t>0.317 (69)</t>
  </si>
  <si>
    <t>KIR2DS2*001_A3/11_C1_C2</t>
  </si>
  <si>
    <t>0.083 (18)</t>
  </si>
  <si>
    <t>KIR2DL3*005_C1_C2</t>
  </si>
  <si>
    <t>0.625 (793)</t>
  </si>
  <si>
    <t>0.560 (122)</t>
  </si>
  <si>
    <t>KIR2DL3*001_C1_C2</t>
  </si>
  <si>
    <t>0.302 (383)</t>
  </si>
  <si>
    <t>KIR2DL2*001_C1_C2</t>
  </si>
  <si>
    <t>0.002 (3)</t>
  </si>
  <si>
    <t>0.115 (146)</t>
  </si>
  <si>
    <t>0.179 (39)</t>
  </si>
  <si>
    <t>KIR2DL1*004_C2</t>
  </si>
  <si>
    <t>0.039 (50)</t>
  </si>
  <si>
    <t>KIR - HLA ligand</t>
  </si>
  <si>
    <t>++?--</t>
  </si>
  <si>
    <t>?+??+</t>
  </si>
  <si>
    <t>+??-?</t>
  </si>
  <si>
    <t>?+??-</t>
  </si>
  <si>
    <t>-----</t>
  </si>
  <si>
    <t>++?-+</t>
  </si>
  <si>
    <t>KIR2DL3*018_C1_C2</t>
  </si>
  <si>
    <t>-????</t>
  </si>
  <si>
    <t>+-++-</t>
  </si>
  <si>
    <t>+-+--</t>
  </si>
  <si>
    <t>KIR2DS5*004_C2</t>
  </si>
  <si>
    <t>--?+?</t>
  </si>
  <si>
    <t>KIR2DS5*006_C2</t>
  </si>
  <si>
    <t>KIR2DS5*008_C2</t>
  </si>
  <si>
    <t>+????</t>
  </si>
  <si>
    <t>KIR2DS5*009_C2</t>
  </si>
  <si>
    <t>--?-+</t>
  </si>
  <si>
    <t>?-???</t>
  </si>
  <si>
    <t>KIR3DL2_A3/11</t>
  </si>
  <si>
    <t>KIR3DL1_Bw4</t>
  </si>
  <si>
    <t>KIR2DS5_C2</t>
  </si>
  <si>
    <t>KIR2DS4_A3/11_C1_C2</t>
  </si>
  <si>
    <t>KIR2DS2_A3/11_C1_C2</t>
  </si>
  <si>
    <t>KIR2DL3_C1_C2</t>
  </si>
  <si>
    <t>KIR2DL2_C1_C2</t>
  </si>
  <si>
    <t>Standard Error</t>
  </si>
  <si>
    <t>P-Value FDR corrected</t>
  </si>
  <si>
    <t>European</t>
  </si>
  <si>
    <t>Asian-European</t>
  </si>
  <si>
    <t>Asian</t>
  </si>
  <si>
    <t>African-European</t>
  </si>
  <si>
    <t>African</t>
  </si>
  <si>
    <t>Control (n=1519)</t>
  </si>
  <si>
    <t>Cohort</t>
  </si>
  <si>
    <t>Phenotype</t>
  </si>
  <si>
    <t>Control (n=2806)</t>
  </si>
  <si>
    <t>Cases (n=479)</t>
  </si>
  <si>
    <t>African Affymetrix Discovery</t>
  </si>
  <si>
    <t>East Asian Affymetrix Discovery</t>
  </si>
  <si>
    <t>European Affymetrix Discovery</t>
  </si>
  <si>
    <t>European Illumina Discovery</t>
  </si>
  <si>
    <t>European PMRA Discovery</t>
  </si>
  <si>
    <t>European PMRA Replication</t>
  </si>
  <si>
    <t>Non-European PMRA Replication</t>
  </si>
  <si>
    <t>0.339 (74)</t>
  </si>
  <si>
    <t>0.217 (275)</t>
  </si>
  <si>
    <t>0.234 (51)</t>
  </si>
  <si>
    <t>0.125 (159)</t>
  </si>
  <si>
    <t>* P-value FDR corrected for multiple comparisons.</t>
  </si>
  <si>
    <t>allele</t>
  </si>
  <si>
    <t>allele.COEF.CARRIER</t>
  </si>
  <si>
    <t>Incercept.CARRIER.pval</t>
  </si>
  <si>
    <t>allele.CARRIER.pval</t>
  </si>
  <si>
    <t>allele.CARRIER.pval.CORR</t>
  </si>
  <si>
    <t>PC1.CARRIER.pval</t>
  </si>
  <si>
    <t>PC2.CARRIER.pval</t>
  </si>
  <si>
    <t>PC3.CARRIER.pval</t>
  </si>
  <si>
    <t>A0Case</t>
  </si>
  <si>
    <t>A1Case</t>
  </si>
  <si>
    <t>A2Case</t>
  </si>
  <si>
    <t>A3Case</t>
  </si>
  <si>
    <t>A4Case</t>
  </si>
  <si>
    <t>carrierCountCase</t>
  </si>
  <si>
    <t>carrierFreqCase</t>
  </si>
  <si>
    <t>carrierTotalCase</t>
  </si>
  <si>
    <t>A0Control</t>
  </si>
  <si>
    <t>A1Control</t>
  </si>
  <si>
    <t>A2Control</t>
  </si>
  <si>
    <t>A3Control</t>
  </si>
  <si>
    <t>A4Control</t>
  </si>
  <si>
    <t>carrierCountControl</t>
  </si>
  <si>
    <t>carrierFreqControl</t>
  </si>
  <si>
    <t>carrierTotalControl</t>
  </si>
  <si>
    <t>A*00101</t>
  </si>
  <si>
    <t>A*00201</t>
  </si>
  <si>
    <t>A*00501</t>
  </si>
  <si>
    <t>A*00102</t>
  </si>
  <si>
    <t>A*00103</t>
  </si>
  <si>
    <t>A*01201</t>
  </si>
  <si>
    <t>A*021</t>
  </si>
  <si>
    <t>B*00801</t>
  </si>
  <si>
    <t>B*010</t>
  </si>
  <si>
    <t>B*011</t>
  </si>
  <si>
    <t>B*00203</t>
  </si>
  <si>
    <t>B*00601</t>
  </si>
  <si>
    <t>unresolved</t>
  </si>
  <si>
    <t>null</t>
  </si>
  <si>
    <t>Tumor association in Cases*</t>
  </si>
  <si>
    <t>*A total of 12 patients had other associated tumors and 2 had no information regarding tumor assocation</t>
  </si>
  <si>
    <t>Supplementary Table 1. Overall GWAS cohort used for HLA imputation, stratified by ethnicity and genotyping platform.</t>
  </si>
  <si>
    <t>Gene</t>
  </si>
  <si>
    <t>+--+-</t>
  </si>
  <si>
    <t>0+-++</t>
  </si>
  <si>
    <t>++0--</t>
  </si>
  <si>
    <t>++-+-</t>
  </si>
  <si>
    <t>++--+</t>
  </si>
  <si>
    <t>-+0--</t>
  </si>
  <si>
    <t>++-++</t>
  </si>
  <si>
    <t>+---+</t>
  </si>
  <si>
    <t>+++0+</t>
  </si>
  <si>
    <t>-+-++</t>
  </si>
  <si>
    <t>++---</t>
  </si>
  <si>
    <t>Analyzed using General Linear Regression modelling after control of first three intra-ethnic Principal Components within each ethnic group.*Abbreviations; N/A: Not Applicable; ** Order of cohorts: African, European, Asian, African-European, Asian-European  "+": Increased in cases, "-": Decreased in cases, "?": Not examined in cohort and thus has a smaller corresponding weight, "0": Not present in cohort.</t>
  </si>
  <si>
    <t>Supplementary Table 2. HLA and KIR sequencing subcohort stratified by ethnicity, and tumor association in cases.</t>
  </si>
  <si>
    <t>Deletion</t>
  </si>
  <si>
    <t>0.839 (183)</t>
  </si>
  <si>
    <t>0.826 (1048)</t>
  </si>
  <si>
    <t>1.000</t>
  </si>
  <si>
    <t>Insertion</t>
  </si>
  <si>
    <t>0.711 (155)</t>
  </si>
  <si>
    <t>0.669 (849)</t>
  </si>
  <si>
    <t>0.654</t>
  </si>
  <si>
    <t>Unknown</t>
  </si>
  <si>
    <t>0.009 (2)</t>
  </si>
  <si>
    <t>0.005 (6)</t>
  </si>
  <si>
    <t>0.413**</t>
  </si>
  <si>
    <t>* P-value FDR corrected for multiple comparisons. **P-value not FDR corrected due to small carrier frequency in cases and controls (&lt;5%).</t>
  </si>
  <si>
    <t>Mean Cell Population</t>
  </si>
  <si>
    <t>Diagnosis</t>
  </si>
  <si>
    <t>Treatment</t>
  </si>
  <si>
    <t>NK Cell</t>
  </si>
  <si>
    <t>No treatment</t>
  </si>
  <si>
    <t>Short-term treatment</t>
  </si>
  <si>
    <t>Long-term treatment</t>
  </si>
  <si>
    <t>Controls</t>
  </si>
  <si>
    <t>All Cases</t>
  </si>
  <si>
    <t>CD56dim</t>
  </si>
  <si>
    <t>0.974 ± 0.041</t>
  </si>
  <si>
    <t>0.958 ± 0.055</t>
  </si>
  <si>
    <t>0.950 ± 0.075</t>
  </si>
  <si>
    <t>0.931 ± 0.060</t>
  </si>
  <si>
    <t>0.959 ± 0.060</t>
  </si>
  <si>
    <t>CD56bright</t>
  </si>
  <si>
    <t>0.035 ± 0.045</t>
  </si>
  <si>
    <t>0.062 ± 0.057</t>
  </si>
  <si>
    <t>0.060 ± 0.079</t>
  </si>
  <si>
    <t>0.069 ± 0.060</t>
  </si>
  <si>
    <t>0.054 ± 0.060</t>
  </si>
  <si>
    <t>Ref.</t>
  </si>
  <si>
    <t>KIR2DL5B P-value</t>
  </si>
  <si>
    <t>2,71E-05**</t>
  </si>
  <si>
    <t>1.66E-03**</t>
  </si>
  <si>
    <t>* P-value corrected for multiple comparisons.  **P-value not corrected due to low carrier frequency (&lt;5%)</t>
  </si>
  <si>
    <t>01:01</t>
  </si>
  <si>
    <t>01:03</t>
  </si>
  <si>
    <t>01:04</t>
  </si>
  <si>
    <t>01:06</t>
  </si>
  <si>
    <t>01:05:N</t>
  </si>
  <si>
    <t>01:08</t>
  </si>
  <si>
    <t>01:09</t>
  </si>
  <si>
    <t>0,956 (218)</t>
  </si>
  <si>
    <t>0,088 (20)</t>
  </si>
  <si>
    <t>0,145 (33)</t>
  </si>
  <si>
    <t>0,105 (24)</t>
  </si>
  <si>
    <t>0,039 (9)</t>
  </si>
  <si>
    <t>0,000 (0)</t>
  </si>
  <si>
    <t>0,937 (1189)</t>
  </si>
  <si>
    <t>0,078 (99)</t>
  </si>
  <si>
    <t>0,214 (271)</t>
  </si>
  <si>
    <t>0,132 (167)</t>
  </si>
  <si>
    <t>0,029 (37)</t>
  </si>
  <si>
    <t>0,001 (1)</t>
  </si>
  <si>
    <t>-</t>
  </si>
  <si>
    <t>FDR-corrected P-value*</t>
  </si>
  <si>
    <t>*Missing values not corrected due to small carrier frequency (&lt;5%)</t>
  </si>
  <si>
    <t>KIR2DL1*001_C2</t>
  </si>
  <si>
    <t>KIR2DL1*010_C2</t>
  </si>
  <si>
    <t>KIR2DL1*020_C2</t>
  </si>
  <si>
    <t>0,179 (39)</t>
  </si>
  <si>
    <t>0,372 (81)</t>
  </si>
  <si>
    <t>0,147 (32)</t>
  </si>
  <si>
    <t>0,317 (69)</t>
  </si>
  <si>
    <t>0,289 (63)</t>
  </si>
  <si>
    <t>0,302 (383)</t>
  </si>
  <si>
    <t>0,128 (162)</t>
  </si>
  <si>
    <t>0,326 (414)</t>
  </si>
  <si>
    <t>0,231 (293)</t>
  </si>
  <si>
    <t>0.050 (11)</t>
  </si>
  <si>
    <t>0.064 (81)</t>
  </si>
  <si>
    <t>KIR2DL1_C2</t>
  </si>
  <si>
    <t>0,225 (49)</t>
  </si>
  <si>
    <t>0,615 (134)</t>
  </si>
  <si>
    <t>0,344 (75)</t>
  </si>
  <si>
    <t>0,155 (197)</t>
  </si>
  <si>
    <t>0,664 (842)</t>
  </si>
  <si>
    <t>0,359 (456)</t>
  </si>
  <si>
    <t>0,185 (235)</t>
  </si>
  <si>
    <t>KIR2DL1*014_C2</t>
  </si>
  <si>
    <t>mean_cases</t>
  </si>
  <si>
    <t>std_cases</t>
  </si>
  <si>
    <t>mean_controls</t>
  </si>
  <si>
    <t>std_controls</t>
  </si>
  <si>
    <t>Excitatory</t>
  </si>
  <si>
    <t>Inhibitory</t>
  </si>
  <si>
    <t>Overall</t>
  </si>
  <si>
    <t>mean_difference</t>
  </si>
  <si>
    <t>score_beta</t>
  </si>
  <si>
    <t>Linear regression</t>
  </si>
  <si>
    <t>Ordinal regression</t>
  </si>
  <si>
    <t>HLA_KIR*</t>
  </si>
  <si>
    <t xml:space="preserve">The excitatory/inhibitory scores represent the sum of all activation/inhibition pairs present in each individual, weighted based on the litterature as per supplementary data 1. </t>
  </si>
  <si>
    <t>*Each  KIR-Ligand pair (in suppl Table 17 ) was assigned a weight of inhibition or activation based on its presence in each patient and the strength of the expected  response based on the litterature</t>
  </si>
  <si>
    <t>p_value</t>
  </si>
  <si>
    <t>Age at onset</t>
  </si>
  <si>
    <t>treatment before PBMC</t>
  </si>
  <si>
    <t>female</t>
  </si>
  <si>
    <t>no</t>
  </si>
  <si>
    <t>yes</t>
  </si>
  <si>
    <t>late treatment</t>
  </si>
  <si>
    <t>6 months</t>
  </si>
  <si>
    <t>CC + IVIG</t>
  </si>
  <si>
    <t>male</t>
  </si>
  <si>
    <t>early treatment</t>
  </si>
  <si>
    <t>9 days</t>
  </si>
  <si>
    <t>IVIG</t>
  </si>
  <si>
    <t>ovarian teratoma</t>
  </si>
  <si>
    <t>11 days</t>
  </si>
  <si>
    <t>CC</t>
  </si>
  <si>
    <t>6 days</t>
  </si>
  <si>
    <t>2 days</t>
  </si>
  <si>
    <t>no treatment</t>
  </si>
  <si>
    <t>1 month</t>
  </si>
  <si>
    <t>24 days</t>
  </si>
  <si>
    <t>CC + IVIG + RTX +CP</t>
  </si>
  <si>
    <t>CC + IVIG + RTX</t>
  </si>
  <si>
    <t>4 months</t>
  </si>
  <si>
    <t>10 days</t>
  </si>
  <si>
    <t>10 months</t>
  </si>
  <si>
    <t>IVIG + RTX +CP</t>
  </si>
  <si>
    <t>Sex</t>
  </si>
  <si>
    <t>Tumor</t>
  </si>
  <si>
    <t>Typical anti-NMDAR encephalitis</t>
  </si>
  <si>
    <t>Delay onset-PBMC (days)</t>
  </si>
  <si>
    <t>Active disease at PBMC date</t>
  </si>
  <si>
    <t>Treatment classification</t>
  </si>
  <si>
    <t>Delay treatment-PBMC</t>
  </si>
  <si>
    <t>Type of treatment</t>
  </si>
  <si>
    <t>Abbreviations: CC, corticosteroids; CP, cyclophosphamide; IVIG, intravenous immunoglobulin; RTX, rituximab</t>
  </si>
  <si>
    <t>Supplementary Table 3. Clinical data from 16 patients with available PBMCs.</t>
  </si>
  <si>
    <t>P-value *</t>
  </si>
  <si>
    <t>HLA-DQB1*05:02</t>
  </si>
  <si>
    <t>0.080 (26)</t>
  </si>
  <si>
    <t>0.036 (56)</t>
  </si>
  <si>
    <t>HLA-A*11:01</t>
  </si>
  <si>
    <t>0.127 (41)</t>
  </si>
  <si>
    <t>0.122 (186)</t>
  </si>
  <si>
    <t>HLA-A*02:07</t>
  </si>
  <si>
    <t>0.009 (3)</t>
  </si>
  <si>
    <t>0.009 (14)</t>
  </si>
  <si>
    <t>- **</t>
  </si>
  <si>
    <t>*FDR corrected ** Not computed due to low carrier frequency (&lt; 5%)</t>
  </si>
  <si>
    <t>Supplementary Table 7. Analysis of carrier frequencies for HLA-DQB1*05:02, HLA-A*11:01 and HLA-A*02:07</t>
  </si>
  <si>
    <t>Supplementary Table 22. HLA-G association effects in European anti-NMDAR cases vs. controls, analyzed using a Generalized Linear Equation modeling after control of three Principal Components.</t>
  </si>
  <si>
    <t>Supplementary Table 21. HLA-G insertion/deletion association effects in European anti-NMDAR cases versus controls, analyzed using a Generalized Linear Equation modeling after control of three Principal Components.</t>
  </si>
  <si>
    <t>Supplementary Table 20:  Comparison of grand total excitatory and inhibitory scores estimated using supplementary data  1 with control of first three intra-ethnic Principal Components</t>
  </si>
  <si>
    <t>Supplementary Table 19. Meta-regression of Collapsed analysis of KIR-HLA ligand interactions in all cases and controls using Generalized Linear Regression after control of first three intra-ethnic Principal Components.</t>
  </si>
  <si>
    <t>Supplementary Table 18. Meta-regression of KIR-HLA ligand interactions in cases and controls using Generalized Linear Regression after control of first three intra-ethnic Principal Components.</t>
  </si>
  <si>
    <t>Supplementary Table 17. Collapsed analysis of KIR-HLA ligand interactions in all European cases and controls using Generalized Linear Regression after control of first three Principal Components.</t>
  </si>
  <si>
    <t>Supplementary Table 16: Analysis of KIR-HLA ligand interactions in all European cases and controls using Generalized Linear Regression after control of first three Principal Components.</t>
  </si>
  <si>
    <t xml:space="preserve">Supplementary Table 15. KIR association effects in anti-NMDAR European cases vs. controls, analyzed using a Generalized Linear Equation modeling after control of three Principal Components and corrected for the presence of KIR2DL5B </t>
  </si>
  <si>
    <t>Supplementary Table 14. KIR association effects in all anti-NMDAR teratoma vs. non-teratoma cases, teratoma cases vs. controls, and non-teratoma cases vs. controls, analyzed using a Generalized Linear Equation modeling after control of three Principal Components.</t>
  </si>
  <si>
    <t>Supplementary Table 13. Meta-regression of KIR association effects in all anti-NMDAR cases vs. controls, analyzed using a Generalized Linear Equation modeling after control of first three intra-ethnic Principal Components.</t>
  </si>
  <si>
    <t>Supplementary Table 12. KIR association effects in European anti-NMDAR cases vs. controls, analyzed using a Generalized Linear Equation modeling after control of three Principal Components.</t>
  </si>
  <si>
    <t>Supplementary Table 11.  KIR2DL5 Allele distribution in cases and controls.</t>
  </si>
  <si>
    <t>Supplementary Table 10. Dominant Count Number Variation effects in all European cases and controls, analyzed using General Linear Regression modelling after control of first three Principal Components.</t>
  </si>
  <si>
    <t>Supplementary Table 9. Additive Count Number Variation effects in all European cases and controls, analyzed using General Linear Regression modelling after control of first three Principal Components.</t>
  </si>
  <si>
    <t>Supplementary Table 8. Meta-regression of Dominant Copy Number Variation effects in cases and controls</t>
  </si>
  <si>
    <t>Supplementary Table 6. HLA association effects in European anti-NMDAR cases vs. controls, analyzed using a Generalized Linear Equation modeling after control of three Principal Components and iteratively controlling for the most significant allele.</t>
  </si>
  <si>
    <t>Supplementary Table 5. HLA association effects in European anti-NMDAR cases vs. controls, analyzed using a Generalized Linear Equation modeling after control of three Principal Components.</t>
  </si>
  <si>
    <t>Supplementary Table 4. HLA association effects in all sequenced anti-NMDAR teratoma vs. non-teratoma cases, teratoma cases vs. controls, and non-teratoma cases vs. controls, analyzed using a Generalized Linear Equation modeling after control of three Principal Components.</t>
  </si>
  <si>
    <t>Supplementary Table 23. Differences in RNA single cell sequencing CD56dim and CD56bright frequencies using a Generalized Linear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</si>
</sst>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#,##0.000"/>
    <numFmt numFmtId="167" formatCode="0.000000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Helvetica Neue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 (Body)"/>
    </font>
    <font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08">
    <xf numFmtId="0" fontId="0" fillId="0" borderId="0" xfId="0"/>
    <xf numFmtId="0" fontId="2" fillId="0" borderId="0" xfId="0" applyFont="1"/>
    <xf numFmtId="0" fontId="4" fillId="0" borderId="0" xfId="1" applyFont="1"/>
    <xf numFmtId="0" fontId="2" fillId="0" borderId="1" xfId="0" applyFont="1" applyBorder="1" applyAlignment="1">
      <alignment horizontal="center" vertical="center"/>
    </xf>
    <xf numFmtId="11" fontId="6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2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1" fontId="5" fillId="0" borderId="0" xfId="2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2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1" fontId="4" fillId="0" borderId="1" xfId="1" applyNumberFormat="1" applyFont="1" applyBorder="1" applyAlignment="1">
      <alignment horizontal="center" vertical="center"/>
    </xf>
    <xf numFmtId="11" fontId="5" fillId="0" borderId="1" xfId="2" applyNumberFormat="1" applyBorder="1" applyAlignment="1">
      <alignment horizontal="center" vertical="center"/>
    </xf>
    <xf numFmtId="0" fontId="5" fillId="0" borderId="0" xfId="2"/>
    <xf numFmtId="0" fontId="1" fillId="0" borderId="0" xfId="0" applyFont="1"/>
    <xf numFmtId="164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/>
    <xf numFmtId="11" fontId="2" fillId="0" borderId="0" xfId="0" applyNumberFormat="1" applyFont="1" applyAlignment="1">
      <alignment horizontal="center" vertical="center"/>
    </xf>
    <xf numFmtId="2" fontId="5" fillId="0" borderId="0" xfId="2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0" xfId="2" applyFont="1"/>
    <xf numFmtId="11" fontId="4" fillId="0" borderId="0" xfId="0" applyNumberFormat="1" applyFont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7" fillId="0" borderId="0" xfId="1" applyFont="1"/>
    <xf numFmtId="0" fontId="0" fillId="0" borderId="1" xfId="0" applyBorder="1"/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1" fontId="0" fillId="0" borderId="0" xfId="0" applyNumberFormat="1"/>
    <xf numFmtId="2" fontId="3" fillId="0" borderId="0" xfId="1" applyNumberFormat="1" applyAlignment="1">
      <alignment horizontal="center" vertical="center"/>
    </xf>
    <xf numFmtId="11" fontId="4" fillId="0" borderId="0" xfId="1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3" xfId="0" applyFont="1" applyBorder="1"/>
    <xf numFmtId="0" fontId="11" fillId="0" borderId="0" xfId="0" applyFont="1" applyAlignment="1">
      <alignment horizontal="left" vertical="center"/>
    </xf>
    <xf numFmtId="167" fontId="0" fillId="0" borderId="0" xfId="0" applyNumberFormat="1"/>
    <xf numFmtId="0" fontId="0" fillId="0" borderId="0" xfId="0" applyAlignment="1">
      <alignment horizontal="left" vertical="top"/>
    </xf>
    <xf numFmtId="165" fontId="0" fillId="0" borderId="0" xfId="0" applyNumberFormat="1"/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5" fillId="0" borderId="0" xfId="0" applyFont="1"/>
    <xf numFmtId="0" fontId="16" fillId="0" borderId="1" xfId="0" applyFont="1" applyBorder="1"/>
    <xf numFmtId="0" fontId="15" fillId="0" borderId="1" xfId="0" applyFont="1" applyBorder="1"/>
    <xf numFmtId="0" fontId="17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8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2" xr:uid="{2684890E-AB22-44E1-8D30-15FE5EA17CAF}"/>
    <cellStyle name="Normal 3" xfId="1" xr:uid="{A70D754E-0A37-4343-B2CA-7454B9382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ETAL_HOLLENBACK_PVALCORR" connectionId="2" xr16:uid="{5A98CB92-61C4-B341-8F18-A4A6CC6EED5B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ETAL_HOLLENBACK_COLLAPSED_PVALCORR" connectionId="1" xr16:uid="{3F1BE51E-65FB-0343-A15D-B8528F14C585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AEBC2-C1DE-4E52-884C-91509A11B105}">
  <dimension ref="A1:C13"/>
  <sheetViews>
    <sheetView workbookViewId="0">
      <selection activeCell="B8" sqref="B8"/>
    </sheetView>
  </sheetViews>
  <sheetFormatPr baseColWidth="10" defaultColWidth="8.83203125" defaultRowHeight="15" x14ac:dyDescent="0.2"/>
  <cols>
    <col min="1" max="1" width="32" customWidth="1"/>
    <col min="2" max="2" width="17" customWidth="1"/>
    <col min="3" max="3" width="18.1640625" customWidth="1"/>
  </cols>
  <sheetData>
    <row r="1" spans="1:3" x14ac:dyDescent="0.2">
      <c r="A1" s="1" t="s">
        <v>325</v>
      </c>
    </row>
    <row r="3" spans="1:3" x14ac:dyDescent="0.2">
      <c r="B3" s="101" t="s">
        <v>270</v>
      </c>
      <c r="C3" s="101"/>
    </row>
    <row r="4" spans="1:3" x14ac:dyDescent="0.2">
      <c r="A4" s="70" t="s">
        <v>269</v>
      </c>
      <c r="B4" s="70" t="s">
        <v>271</v>
      </c>
      <c r="C4" s="70" t="s">
        <v>272</v>
      </c>
    </row>
    <row r="5" spans="1:3" x14ac:dyDescent="0.2">
      <c r="A5" t="s">
        <v>273</v>
      </c>
      <c r="B5" s="38">
        <v>227</v>
      </c>
      <c r="C5" s="38">
        <v>22</v>
      </c>
    </row>
    <row r="6" spans="1:3" x14ac:dyDescent="0.2">
      <c r="A6" t="s">
        <v>274</v>
      </c>
      <c r="B6" s="38">
        <v>67</v>
      </c>
      <c r="C6" s="38">
        <v>53</v>
      </c>
    </row>
    <row r="7" spans="1:3" x14ac:dyDescent="0.2">
      <c r="A7" t="s">
        <v>275</v>
      </c>
      <c r="B7" s="38">
        <v>249</v>
      </c>
      <c r="C7" s="38">
        <v>85</v>
      </c>
    </row>
    <row r="8" spans="1:3" x14ac:dyDescent="0.2">
      <c r="A8" t="s">
        <v>276</v>
      </c>
      <c r="B8" s="38">
        <v>1194</v>
      </c>
      <c r="C8" s="38">
        <v>96</v>
      </c>
    </row>
    <row r="9" spans="1:3" x14ac:dyDescent="0.2">
      <c r="A9" t="s">
        <v>277</v>
      </c>
      <c r="B9" s="38">
        <v>407</v>
      </c>
      <c r="C9" s="38">
        <v>90</v>
      </c>
    </row>
    <row r="10" spans="1:3" x14ac:dyDescent="0.2">
      <c r="A10" t="s">
        <v>278</v>
      </c>
      <c r="B10" s="38">
        <v>395</v>
      </c>
      <c r="C10" s="38">
        <v>86</v>
      </c>
    </row>
    <row r="11" spans="1:3" x14ac:dyDescent="0.2">
      <c r="A11" s="40" t="s">
        <v>279</v>
      </c>
      <c r="B11" s="42">
        <v>267</v>
      </c>
      <c r="C11" s="42">
        <v>47</v>
      </c>
    </row>
    <row r="12" spans="1:3" x14ac:dyDescent="0.2">
      <c r="B12">
        <f>SUM(B5:B11)</f>
        <v>2806</v>
      </c>
      <c r="C12">
        <f>SUM(C5:C11)</f>
        <v>479</v>
      </c>
    </row>
    <row r="13" spans="1:3" x14ac:dyDescent="0.2">
      <c r="C13" s="38"/>
    </row>
  </sheetData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1BD9D-D730-47B9-9AFD-2FF8B0884FDB}">
  <dimension ref="A1:V12"/>
  <sheetViews>
    <sheetView workbookViewId="0"/>
  </sheetViews>
  <sheetFormatPr baseColWidth="10" defaultColWidth="8.83203125" defaultRowHeight="15" x14ac:dyDescent="0.2"/>
  <cols>
    <col min="1" max="1" width="17.5" customWidth="1"/>
    <col min="2" max="2" width="16.33203125" customWidth="1"/>
    <col min="3" max="3" width="12.5" bestFit="1" customWidth="1"/>
    <col min="4" max="4" width="16" bestFit="1" customWidth="1"/>
    <col min="5" max="5" width="20.1640625" bestFit="1" customWidth="1"/>
    <col min="6" max="6" width="11.33203125" bestFit="1" customWidth="1"/>
  </cols>
  <sheetData>
    <row r="1" spans="1:22" x14ac:dyDescent="0.2">
      <c r="A1" s="1" t="s">
        <v>339</v>
      </c>
    </row>
    <row r="2" spans="1:22" x14ac:dyDescent="0.2"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5" customFormat="1" x14ac:dyDescent="0.2">
      <c r="A3" s="11"/>
      <c r="B3" s="102" t="s">
        <v>270</v>
      </c>
      <c r="C3" s="102"/>
      <c r="D3" s="102" t="s">
        <v>323</v>
      </c>
      <c r="E3" s="102"/>
    </row>
    <row r="4" spans="1:22" s="11" customFormat="1" x14ac:dyDescent="0.2">
      <c r="A4" s="3" t="s">
        <v>269</v>
      </c>
      <c r="B4" s="3" t="s">
        <v>268</v>
      </c>
      <c r="C4" s="3" t="s">
        <v>54</v>
      </c>
      <c r="D4" s="3" t="s">
        <v>27</v>
      </c>
      <c r="E4" s="3" t="s">
        <v>28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2" s="11" customFormat="1" x14ac:dyDescent="0.2">
      <c r="A5" s="26" t="s">
        <v>267</v>
      </c>
      <c r="B5" s="11">
        <v>47</v>
      </c>
      <c r="C5" s="11">
        <v>29</v>
      </c>
      <c r="D5" s="11">
        <v>8</v>
      </c>
      <c r="E5" s="11">
        <v>21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2" x14ac:dyDescent="0.2">
      <c r="A6" s="26" t="s">
        <v>266</v>
      </c>
      <c r="B6" s="11">
        <v>55</v>
      </c>
      <c r="C6" s="11">
        <v>21</v>
      </c>
      <c r="D6" s="11">
        <v>4</v>
      </c>
      <c r="E6" s="11">
        <v>17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x14ac:dyDescent="0.2">
      <c r="A7" s="26" t="s">
        <v>265</v>
      </c>
      <c r="B7" s="11">
        <v>114</v>
      </c>
      <c r="C7" s="11">
        <v>31</v>
      </c>
      <c r="D7" s="11">
        <v>8</v>
      </c>
      <c r="E7" s="11">
        <v>22</v>
      </c>
    </row>
    <row r="8" spans="1:22" x14ac:dyDescent="0.2">
      <c r="A8" s="26" t="s">
        <v>264</v>
      </c>
      <c r="B8" s="11">
        <v>34</v>
      </c>
      <c r="C8" s="11">
        <v>24</v>
      </c>
      <c r="D8" s="11">
        <v>10</v>
      </c>
      <c r="E8" s="11">
        <v>14</v>
      </c>
    </row>
    <row r="9" spans="1:22" x14ac:dyDescent="0.2">
      <c r="A9" s="63" t="s">
        <v>263</v>
      </c>
      <c r="B9" s="14">
        <v>1269</v>
      </c>
      <c r="C9" s="14">
        <v>218</v>
      </c>
      <c r="D9" s="14">
        <v>41</v>
      </c>
      <c r="E9" s="14">
        <v>164</v>
      </c>
    </row>
    <row r="10" spans="1:22" x14ac:dyDescent="0.2">
      <c r="A10" t="s">
        <v>324</v>
      </c>
    </row>
    <row r="11" spans="1:22" x14ac:dyDescent="0.2">
      <c r="A11" s="73"/>
    </row>
    <row r="12" spans="1:22" x14ac:dyDescent="0.2">
      <c r="A12" s="74"/>
    </row>
  </sheetData>
  <mergeCells count="2">
    <mergeCell ref="B3:C3"/>
    <mergeCell ref="D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1E4CD-7234-DA46-9BA0-BC4B846A1E78}">
  <dimension ref="A1:J20"/>
  <sheetViews>
    <sheetView workbookViewId="0">
      <selection activeCell="C6" sqref="C6"/>
    </sheetView>
  </sheetViews>
  <sheetFormatPr baseColWidth="10" defaultRowHeight="15" x14ac:dyDescent="0.2"/>
  <cols>
    <col min="3" max="3" width="29.1640625" customWidth="1"/>
    <col min="7" max="7" width="13.33203125" customWidth="1"/>
    <col min="8" max="8" width="15.83203125" customWidth="1"/>
    <col min="9" max="9" width="23.5" customWidth="1"/>
    <col min="10" max="10" width="18.83203125" customWidth="1"/>
  </cols>
  <sheetData>
    <row r="1" spans="1:10" x14ac:dyDescent="0.2">
      <c r="A1" s="1" t="s">
        <v>474</v>
      </c>
    </row>
    <row r="3" spans="1:10" ht="16" x14ac:dyDescent="0.2">
      <c r="A3" s="92" t="s">
        <v>465</v>
      </c>
      <c r="B3" s="92" t="s">
        <v>439</v>
      </c>
      <c r="C3" s="92" t="s">
        <v>270</v>
      </c>
      <c r="D3" s="92" t="s">
        <v>466</v>
      </c>
      <c r="E3" s="92" t="s">
        <v>468</v>
      </c>
      <c r="F3" s="92" t="s">
        <v>469</v>
      </c>
      <c r="G3" s="92" t="s">
        <v>440</v>
      </c>
      <c r="H3" s="92" t="s">
        <v>470</v>
      </c>
      <c r="I3" s="92" t="s">
        <v>471</v>
      </c>
      <c r="J3" s="92" t="s">
        <v>472</v>
      </c>
    </row>
    <row r="4" spans="1:10" ht="16" x14ac:dyDescent="0.2">
      <c r="A4" s="91" t="s">
        <v>441</v>
      </c>
      <c r="B4" s="91">
        <v>31</v>
      </c>
      <c r="C4" s="91" t="s">
        <v>467</v>
      </c>
      <c r="D4" s="91" t="s">
        <v>442</v>
      </c>
      <c r="E4" s="91">
        <v>191</v>
      </c>
      <c r="F4" s="91" t="s">
        <v>442</v>
      </c>
      <c r="G4" s="91" t="s">
        <v>443</v>
      </c>
      <c r="H4" s="91" t="s">
        <v>444</v>
      </c>
      <c r="I4" s="91" t="s">
        <v>445</v>
      </c>
      <c r="J4" s="91" t="s">
        <v>446</v>
      </c>
    </row>
    <row r="5" spans="1:10" ht="16" x14ac:dyDescent="0.2">
      <c r="A5" s="91" t="s">
        <v>447</v>
      </c>
      <c r="B5" s="91">
        <v>24</v>
      </c>
      <c r="C5" s="91" t="s">
        <v>467</v>
      </c>
      <c r="D5" s="91" t="s">
        <v>442</v>
      </c>
      <c r="E5" s="91">
        <v>43</v>
      </c>
      <c r="F5" s="91" t="s">
        <v>443</v>
      </c>
      <c r="G5" s="91" t="s">
        <v>443</v>
      </c>
      <c r="H5" s="91" t="s">
        <v>448</v>
      </c>
      <c r="I5" s="91" t="s">
        <v>449</v>
      </c>
      <c r="J5" s="91" t="s">
        <v>450</v>
      </c>
    </row>
    <row r="6" spans="1:10" ht="16" x14ac:dyDescent="0.2">
      <c r="A6" s="91" t="s">
        <v>441</v>
      </c>
      <c r="B6" s="91">
        <v>32</v>
      </c>
      <c r="C6" s="91" t="s">
        <v>467</v>
      </c>
      <c r="D6" s="91" t="s">
        <v>451</v>
      </c>
      <c r="E6" s="91">
        <v>54</v>
      </c>
      <c r="F6" s="91" t="s">
        <v>443</v>
      </c>
      <c r="G6" s="91" t="s">
        <v>443</v>
      </c>
      <c r="H6" s="91" t="s">
        <v>448</v>
      </c>
      <c r="I6" s="91" t="s">
        <v>452</v>
      </c>
      <c r="J6" s="91" t="s">
        <v>453</v>
      </c>
    </row>
    <row r="7" spans="1:10" ht="16" x14ac:dyDescent="0.2">
      <c r="A7" s="91" t="s">
        <v>447</v>
      </c>
      <c r="B7" s="91">
        <v>25</v>
      </c>
      <c r="C7" s="91" t="s">
        <v>467</v>
      </c>
      <c r="D7" s="91" t="s">
        <v>442</v>
      </c>
      <c r="E7" s="91">
        <v>38</v>
      </c>
      <c r="F7" s="91" t="s">
        <v>443</v>
      </c>
      <c r="G7" s="91" t="s">
        <v>443</v>
      </c>
      <c r="H7" s="91" t="s">
        <v>448</v>
      </c>
      <c r="I7" s="91" t="s">
        <v>454</v>
      </c>
      <c r="J7" s="91" t="s">
        <v>446</v>
      </c>
    </row>
    <row r="8" spans="1:10" ht="16" x14ac:dyDescent="0.2">
      <c r="A8" s="91" t="s">
        <v>447</v>
      </c>
      <c r="B8" s="91">
        <v>6</v>
      </c>
      <c r="C8" s="91" t="s">
        <v>467</v>
      </c>
      <c r="D8" s="91" t="s">
        <v>442</v>
      </c>
      <c r="E8" s="91">
        <v>22</v>
      </c>
      <c r="F8" s="91" t="s">
        <v>443</v>
      </c>
      <c r="G8" s="91" t="s">
        <v>443</v>
      </c>
      <c r="H8" s="91" t="s">
        <v>448</v>
      </c>
      <c r="I8" s="91" t="s">
        <v>455</v>
      </c>
      <c r="J8" s="91" t="s">
        <v>446</v>
      </c>
    </row>
    <row r="9" spans="1:10" ht="16" x14ac:dyDescent="0.2">
      <c r="A9" s="91" t="s">
        <v>447</v>
      </c>
      <c r="B9" s="91">
        <v>3</v>
      </c>
      <c r="C9" s="91" t="s">
        <v>467</v>
      </c>
      <c r="D9" s="91" t="s">
        <v>442</v>
      </c>
      <c r="E9" s="91">
        <v>23</v>
      </c>
      <c r="F9" s="91" t="s">
        <v>443</v>
      </c>
      <c r="G9" s="91" t="s">
        <v>442</v>
      </c>
      <c r="H9" s="91" t="s">
        <v>456</v>
      </c>
      <c r="I9" s="91"/>
    </row>
    <row r="10" spans="1:10" ht="16" x14ac:dyDescent="0.2">
      <c r="A10" s="91" t="s">
        <v>441</v>
      </c>
      <c r="B10" s="91">
        <v>24</v>
      </c>
      <c r="C10" s="91" t="s">
        <v>467</v>
      </c>
      <c r="D10" s="91" t="s">
        <v>442</v>
      </c>
      <c r="E10" s="91">
        <v>16</v>
      </c>
      <c r="F10" s="91" t="s">
        <v>443</v>
      </c>
      <c r="G10" s="91" t="s">
        <v>442</v>
      </c>
      <c r="H10" s="91" t="s">
        <v>456</v>
      </c>
      <c r="I10" s="91"/>
    </row>
    <row r="11" spans="1:10" ht="16" x14ac:dyDescent="0.2">
      <c r="A11" s="91" t="s">
        <v>441</v>
      </c>
      <c r="B11" s="91">
        <v>5</v>
      </c>
      <c r="C11" s="91" t="s">
        <v>467</v>
      </c>
      <c r="D11" s="91" t="s">
        <v>442</v>
      </c>
      <c r="E11" s="91">
        <v>128</v>
      </c>
      <c r="F11" s="91" t="s">
        <v>443</v>
      </c>
      <c r="G11" s="91" t="s">
        <v>443</v>
      </c>
      <c r="H11" s="91" t="s">
        <v>444</v>
      </c>
      <c r="I11" s="91" t="s">
        <v>457</v>
      </c>
      <c r="J11" s="91" t="s">
        <v>446</v>
      </c>
    </row>
    <row r="12" spans="1:10" ht="16" x14ac:dyDescent="0.2">
      <c r="A12" s="91" t="s">
        <v>441</v>
      </c>
      <c r="B12" s="91">
        <v>48</v>
      </c>
      <c r="C12" s="91" t="s">
        <v>467</v>
      </c>
      <c r="D12" s="91" t="s">
        <v>442</v>
      </c>
      <c r="E12" s="91">
        <v>44</v>
      </c>
      <c r="F12" s="91" t="s">
        <v>443</v>
      </c>
      <c r="G12" s="91" t="s">
        <v>442</v>
      </c>
      <c r="H12" s="91" t="s">
        <v>456</v>
      </c>
      <c r="I12" s="91"/>
    </row>
    <row r="13" spans="1:10" ht="16" x14ac:dyDescent="0.2">
      <c r="A13" s="91" t="s">
        <v>441</v>
      </c>
      <c r="B13" s="91">
        <v>29</v>
      </c>
      <c r="C13" s="91" t="s">
        <v>467</v>
      </c>
      <c r="D13" s="91" t="s">
        <v>451</v>
      </c>
      <c r="E13" s="91">
        <v>38</v>
      </c>
      <c r="F13" s="91" t="s">
        <v>443</v>
      </c>
      <c r="G13" s="91" t="s">
        <v>443</v>
      </c>
      <c r="H13" s="91" t="s">
        <v>444</v>
      </c>
      <c r="I13" s="91" t="s">
        <v>458</v>
      </c>
      <c r="J13" s="91" t="s">
        <v>459</v>
      </c>
    </row>
    <row r="14" spans="1:10" ht="16" x14ac:dyDescent="0.2">
      <c r="A14" s="91" t="s">
        <v>441</v>
      </c>
      <c r="B14" s="91">
        <v>12</v>
      </c>
      <c r="C14" s="91" t="s">
        <v>467</v>
      </c>
      <c r="D14" s="91" t="s">
        <v>442</v>
      </c>
      <c r="E14" s="91">
        <v>8</v>
      </c>
      <c r="F14" s="91" t="s">
        <v>443</v>
      </c>
      <c r="G14" s="91" t="s">
        <v>442</v>
      </c>
      <c r="H14" s="91" t="s">
        <v>456</v>
      </c>
      <c r="I14" s="91"/>
    </row>
    <row r="15" spans="1:10" ht="16" x14ac:dyDescent="0.2">
      <c r="A15" s="91" t="s">
        <v>441</v>
      </c>
      <c r="B15" s="91">
        <v>20</v>
      </c>
      <c r="C15" s="91" t="s">
        <v>467</v>
      </c>
      <c r="D15" s="91" t="s">
        <v>442</v>
      </c>
      <c r="E15" s="91">
        <v>46</v>
      </c>
      <c r="F15" s="91" t="s">
        <v>443</v>
      </c>
      <c r="G15" s="91" t="s">
        <v>443</v>
      </c>
      <c r="H15" s="91" t="s">
        <v>448</v>
      </c>
      <c r="I15" s="91" t="s">
        <v>449</v>
      </c>
      <c r="J15" s="91" t="s">
        <v>446</v>
      </c>
    </row>
    <row r="16" spans="1:10" ht="16" x14ac:dyDescent="0.2">
      <c r="A16" s="91" t="s">
        <v>441</v>
      </c>
      <c r="B16" s="91">
        <v>17</v>
      </c>
      <c r="C16" s="91" t="s">
        <v>467</v>
      </c>
      <c r="D16" s="91" t="s">
        <v>442</v>
      </c>
      <c r="E16" s="91">
        <v>61</v>
      </c>
      <c r="F16" s="91" t="s">
        <v>443</v>
      </c>
      <c r="G16" s="91" t="s">
        <v>443</v>
      </c>
      <c r="H16" s="91" t="s">
        <v>444</v>
      </c>
      <c r="I16" s="91" t="s">
        <v>457</v>
      </c>
      <c r="J16" s="91" t="s">
        <v>460</v>
      </c>
    </row>
    <row r="17" spans="1:10" ht="16" x14ac:dyDescent="0.2">
      <c r="A17" s="91" t="s">
        <v>441</v>
      </c>
      <c r="B17" s="91">
        <v>35</v>
      </c>
      <c r="C17" s="91" t="s">
        <v>467</v>
      </c>
      <c r="D17" s="91" t="s">
        <v>451</v>
      </c>
      <c r="E17" s="91">
        <v>1220</v>
      </c>
      <c r="F17" s="91" t="s">
        <v>442</v>
      </c>
      <c r="G17" s="91" t="s">
        <v>443</v>
      </c>
      <c r="H17" s="91" t="s">
        <v>444</v>
      </c>
      <c r="I17" s="91" t="s">
        <v>461</v>
      </c>
      <c r="J17" s="91" t="s">
        <v>446</v>
      </c>
    </row>
    <row r="18" spans="1:10" ht="16" x14ac:dyDescent="0.2">
      <c r="A18" s="91" t="s">
        <v>441</v>
      </c>
      <c r="B18" s="91">
        <v>19</v>
      </c>
      <c r="C18" s="91" t="s">
        <v>467</v>
      </c>
      <c r="D18" s="91" t="s">
        <v>442</v>
      </c>
      <c r="E18" s="91">
        <v>36</v>
      </c>
      <c r="F18" s="91" t="s">
        <v>443</v>
      </c>
      <c r="G18" s="91" t="s">
        <v>443</v>
      </c>
      <c r="H18" s="91" t="s">
        <v>448</v>
      </c>
      <c r="I18" s="91" t="s">
        <v>462</v>
      </c>
      <c r="J18" s="91" t="s">
        <v>460</v>
      </c>
    </row>
    <row r="19" spans="1:10" ht="16" x14ac:dyDescent="0.2">
      <c r="A19" s="93" t="s">
        <v>441</v>
      </c>
      <c r="B19" s="93">
        <v>24</v>
      </c>
      <c r="C19" s="93" t="s">
        <v>467</v>
      </c>
      <c r="D19" s="93" t="s">
        <v>451</v>
      </c>
      <c r="E19" s="93">
        <v>286</v>
      </c>
      <c r="F19" s="93" t="s">
        <v>442</v>
      </c>
      <c r="G19" s="93" t="s">
        <v>443</v>
      </c>
      <c r="H19" s="93" t="s">
        <v>444</v>
      </c>
      <c r="I19" s="93" t="s">
        <v>463</v>
      </c>
      <c r="J19" s="93" t="s">
        <v>464</v>
      </c>
    </row>
    <row r="20" spans="1:10" ht="16" x14ac:dyDescent="0.2">
      <c r="A20" s="91" t="s">
        <v>473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A0502-A90D-47BE-99A5-57DB360A52CA}">
  <dimension ref="A1:M12"/>
  <sheetViews>
    <sheetView workbookViewId="0">
      <selection activeCell="H29" sqref="H29"/>
    </sheetView>
  </sheetViews>
  <sheetFormatPr baseColWidth="10" defaultColWidth="8.83203125" defaultRowHeight="15" x14ac:dyDescent="0.2"/>
  <cols>
    <col min="1" max="1" width="11.1640625" bestFit="1" customWidth="1"/>
    <col min="2" max="2" width="15.1640625" bestFit="1" customWidth="1"/>
    <col min="3" max="3" width="20.1640625" bestFit="1" customWidth="1"/>
    <col min="4" max="4" width="14.6640625" customWidth="1"/>
    <col min="5" max="5" width="16.1640625" customWidth="1"/>
    <col min="6" max="6" width="12" customWidth="1"/>
    <col min="7" max="7" width="16.83203125" customWidth="1"/>
    <col min="8" max="8" width="13.83203125" customWidth="1"/>
    <col min="9" max="9" width="14.1640625" customWidth="1"/>
  </cols>
  <sheetData>
    <row r="1" spans="1:13" x14ac:dyDescent="0.2">
      <c r="A1" s="27" t="s">
        <v>505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3" spans="1:13" x14ac:dyDescent="0.2">
      <c r="A3" s="11"/>
      <c r="B3" s="103"/>
      <c r="C3" s="103"/>
      <c r="D3" s="102" t="s">
        <v>24</v>
      </c>
      <c r="E3" s="102"/>
      <c r="F3" s="102" t="s">
        <v>25</v>
      </c>
      <c r="G3" s="102"/>
      <c r="H3" s="102" t="s">
        <v>26</v>
      </c>
      <c r="I3" s="102"/>
      <c r="J3" s="1"/>
      <c r="K3" s="1"/>
      <c r="L3" s="1"/>
      <c r="M3" s="1"/>
    </row>
    <row r="4" spans="1:13" x14ac:dyDescent="0.2">
      <c r="A4" s="3" t="s">
        <v>0</v>
      </c>
      <c r="B4" s="3" t="s">
        <v>27</v>
      </c>
      <c r="C4" s="3" t="s">
        <v>28</v>
      </c>
      <c r="D4" s="3" t="s">
        <v>1</v>
      </c>
      <c r="E4" s="3" t="s">
        <v>4</v>
      </c>
      <c r="F4" s="3" t="s">
        <v>1</v>
      </c>
      <c r="G4" s="3" t="s">
        <v>4</v>
      </c>
      <c r="H4" s="3" t="s">
        <v>1</v>
      </c>
      <c r="I4" s="3" t="s">
        <v>29</v>
      </c>
      <c r="J4" s="1"/>
      <c r="K4" s="1"/>
      <c r="L4" s="1"/>
      <c r="M4" s="1"/>
    </row>
    <row r="5" spans="1:13" x14ac:dyDescent="0.2">
      <c r="A5" s="11" t="s">
        <v>5</v>
      </c>
      <c r="B5" s="11" t="s">
        <v>30</v>
      </c>
      <c r="C5" s="11" t="s">
        <v>31</v>
      </c>
      <c r="D5" s="8">
        <v>0.8638550692458572</v>
      </c>
      <c r="E5" s="20">
        <v>0.63417569520567696</v>
      </c>
      <c r="F5" s="8">
        <v>1.7941114381063983</v>
      </c>
      <c r="G5" s="20">
        <v>4.8393097400009744E-2</v>
      </c>
      <c r="H5" s="8">
        <v>2.2523161288561004</v>
      </c>
      <c r="I5" s="20">
        <v>2.3262713003679856E-5</v>
      </c>
    </row>
    <row r="6" spans="1:13" x14ac:dyDescent="0.2">
      <c r="A6" s="11" t="s">
        <v>23</v>
      </c>
      <c r="B6" s="11" t="s">
        <v>30</v>
      </c>
      <c r="C6" s="11" t="s">
        <v>32</v>
      </c>
      <c r="D6" s="8">
        <v>0.7432042148852257</v>
      </c>
      <c r="E6" s="20">
        <v>0.33499164582076268</v>
      </c>
      <c r="F6" s="8">
        <v>1.5514973323016534</v>
      </c>
      <c r="G6" s="20">
        <v>0.1331192020261143</v>
      </c>
      <c r="H6" s="8">
        <v>2.0918504376146423</v>
      </c>
      <c r="I6" s="20">
        <v>1.2599482851285876E-4</v>
      </c>
    </row>
    <row r="7" spans="1:13" x14ac:dyDescent="0.2">
      <c r="A7" s="11" t="s">
        <v>22</v>
      </c>
      <c r="B7" s="11" t="s">
        <v>33</v>
      </c>
      <c r="C7" s="11" t="s">
        <v>34</v>
      </c>
      <c r="D7" s="8">
        <v>1.0579709754943936</v>
      </c>
      <c r="E7" s="20">
        <v>0.87942290271319523</v>
      </c>
      <c r="F7" s="8">
        <v>1.8691092800691542</v>
      </c>
      <c r="G7" s="20">
        <v>7.7210128165091096E-2</v>
      </c>
      <c r="H7" s="8">
        <v>2.1319678085646299</v>
      </c>
      <c r="I7" s="20">
        <v>6.1336016395406512E-3</v>
      </c>
    </row>
    <row r="8" spans="1:13" x14ac:dyDescent="0.2">
      <c r="A8" s="11" t="s">
        <v>9</v>
      </c>
      <c r="B8" s="11" t="s">
        <v>35</v>
      </c>
      <c r="C8" s="11" t="s">
        <v>36</v>
      </c>
      <c r="D8" s="8">
        <v>1.0725798824318997</v>
      </c>
      <c r="E8" s="20">
        <v>0.81931119893761606</v>
      </c>
      <c r="F8" s="8">
        <v>0.5903544874037554</v>
      </c>
      <c r="G8" s="20">
        <v>6.1943477707672806E-2</v>
      </c>
      <c r="H8" s="8">
        <v>0.53040220980503883</v>
      </c>
      <c r="I8" s="20">
        <v>2.3336003173161636E-4</v>
      </c>
    </row>
    <row r="9" spans="1:13" x14ac:dyDescent="0.2">
      <c r="A9" s="11" t="s">
        <v>37</v>
      </c>
      <c r="B9" s="6" t="s">
        <v>38</v>
      </c>
      <c r="C9" s="6" t="s">
        <v>39</v>
      </c>
      <c r="D9" s="29">
        <v>1.6553994542865023</v>
      </c>
      <c r="E9" s="9">
        <v>0.3263936271860895</v>
      </c>
      <c r="F9" s="29">
        <v>1.0211231490467589</v>
      </c>
      <c r="G9" s="9">
        <v>0.96389393649590804</v>
      </c>
      <c r="H9" s="29">
        <v>0.57701997306553021</v>
      </c>
      <c r="I9" s="20">
        <v>0.67462860552603132</v>
      </c>
      <c r="J9" s="17"/>
      <c r="K9" s="17"/>
      <c r="L9" s="17"/>
      <c r="M9" s="17"/>
    </row>
    <row r="10" spans="1:13" s="27" customFormat="1" x14ac:dyDescent="0.2">
      <c r="A10" s="30" t="s">
        <v>21</v>
      </c>
      <c r="B10" s="11" t="s">
        <v>40</v>
      </c>
      <c r="C10" s="11" t="s">
        <v>41</v>
      </c>
      <c r="D10" s="8">
        <v>0.83058953833346361</v>
      </c>
      <c r="E10" s="20">
        <v>0.64663574763063769</v>
      </c>
      <c r="F10" s="8">
        <v>1.2305287878196891</v>
      </c>
      <c r="G10" s="20">
        <v>0.59172295522085605</v>
      </c>
      <c r="H10" s="8">
        <v>1.2968723519512166</v>
      </c>
      <c r="I10" s="20">
        <v>1</v>
      </c>
      <c r="J10"/>
      <c r="K10"/>
      <c r="L10"/>
      <c r="M10"/>
    </row>
    <row r="11" spans="1:13" x14ac:dyDescent="0.2">
      <c r="A11" s="31" t="s">
        <v>42</v>
      </c>
      <c r="B11" s="14" t="s">
        <v>43</v>
      </c>
      <c r="C11" s="14" t="s">
        <v>44</v>
      </c>
      <c r="D11" s="23">
        <v>1.631546306512105</v>
      </c>
      <c r="E11" s="24">
        <v>0.32473709149655161</v>
      </c>
      <c r="F11" s="23">
        <v>0.73930531323516724</v>
      </c>
      <c r="G11" s="24">
        <v>0.48047628816700888</v>
      </c>
      <c r="H11" s="23">
        <v>0.49876696222297162</v>
      </c>
      <c r="I11" s="24">
        <v>0.1134359023541886</v>
      </c>
    </row>
    <row r="12" spans="1:13" s="1" customFormat="1" x14ac:dyDescent="0.2">
      <c r="A12" s="26" t="s">
        <v>45</v>
      </c>
      <c r="B12"/>
      <c r="C12"/>
      <c r="D12"/>
      <c r="E12"/>
      <c r="F12"/>
      <c r="G12"/>
      <c r="H12"/>
      <c r="I12"/>
      <c r="J12"/>
      <c r="K12"/>
      <c r="L12"/>
      <c r="M12"/>
    </row>
  </sheetData>
  <mergeCells count="4">
    <mergeCell ref="H3:I3"/>
    <mergeCell ref="B3:C3"/>
    <mergeCell ref="D3:E3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45F1E-8914-D642-BCD2-ABA25B116028}">
  <dimension ref="A1:E8"/>
  <sheetViews>
    <sheetView workbookViewId="0">
      <selection activeCell="A2" sqref="A2"/>
    </sheetView>
  </sheetViews>
  <sheetFormatPr baseColWidth="10" defaultRowHeight="15" x14ac:dyDescent="0.2"/>
  <sheetData>
    <row r="1" spans="1:5" x14ac:dyDescent="0.2">
      <c r="A1" s="1" t="s">
        <v>504</v>
      </c>
    </row>
    <row r="2" spans="1:5" x14ac:dyDescent="0.2">
      <c r="A2" s="18"/>
    </row>
    <row r="3" spans="1:5" x14ac:dyDescent="0.2">
      <c r="A3" s="3" t="s">
        <v>0</v>
      </c>
      <c r="B3" s="71" t="s">
        <v>1</v>
      </c>
      <c r="C3" s="3" t="s">
        <v>2</v>
      </c>
      <c r="D3" s="4" t="s">
        <v>3</v>
      </c>
      <c r="E3" s="72" t="s">
        <v>4</v>
      </c>
    </row>
    <row r="4" spans="1:5" x14ac:dyDescent="0.2">
      <c r="A4" s="11" t="s">
        <v>5</v>
      </c>
      <c r="B4" s="8">
        <v>2.0998575419457226</v>
      </c>
      <c r="C4" s="8" t="s">
        <v>6</v>
      </c>
      <c r="D4" s="6" t="s">
        <v>7</v>
      </c>
      <c r="E4" s="9">
        <v>1.1626945847679988E-4</v>
      </c>
    </row>
    <row r="5" spans="1:5" x14ac:dyDescent="0.2">
      <c r="A5" s="11" t="s">
        <v>23</v>
      </c>
      <c r="B5" s="29">
        <v>1.867033759753145</v>
      </c>
      <c r="C5" s="8" t="s">
        <v>280</v>
      </c>
      <c r="D5" s="6" t="s">
        <v>281</v>
      </c>
      <c r="E5" s="20">
        <v>3.31535445049697E-3</v>
      </c>
    </row>
    <row r="6" spans="1:5" x14ac:dyDescent="0.2">
      <c r="A6" s="11" t="s">
        <v>22</v>
      </c>
      <c r="B6" s="8">
        <v>2.1380976620870502</v>
      </c>
      <c r="C6" s="8" t="s">
        <v>282</v>
      </c>
      <c r="D6" s="6" t="s">
        <v>283</v>
      </c>
      <c r="E6" s="20">
        <v>1.0097506160314518E-3</v>
      </c>
    </row>
    <row r="7" spans="1:5" x14ac:dyDescent="0.2">
      <c r="A7" s="14" t="s">
        <v>9</v>
      </c>
      <c r="B7" s="23">
        <v>0.51816829661206287</v>
      </c>
      <c r="C7" s="14" t="s">
        <v>10</v>
      </c>
      <c r="D7" s="14" t="s">
        <v>11</v>
      </c>
      <c r="E7" s="24">
        <v>1.8009631184781388E-4</v>
      </c>
    </row>
    <row r="8" spans="1:5" x14ac:dyDescent="0.2">
      <c r="A8" s="26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1552-9D80-49B1-B425-CF5535AF707C}">
  <dimension ref="A1:F6"/>
  <sheetViews>
    <sheetView workbookViewId="0">
      <selection activeCell="G23" sqref="G23"/>
    </sheetView>
  </sheetViews>
  <sheetFormatPr baseColWidth="10" defaultColWidth="8.83203125" defaultRowHeight="15" x14ac:dyDescent="0.2"/>
  <cols>
    <col min="1" max="1" width="16.1640625" customWidth="1"/>
    <col min="2" max="2" width="11.5" customWidth="1"/>
    <col min="3" max="3" width="18.83203125" customWidth="1"/>
    <col min="4" max="4" width="16.33203125" customWidth="1"/>
    <col min="5" max="5" width="13.5" customWidth="1"/>
  </cols>
  <sheetData>
    <row r="1" spans="1:6" x14ac:dyDescent="0.2">
      <c r="A1" s="1" t="s">
        <v>503</v>
      </c>
    </row>
    <row r="2" spans="1:6" x14ac:dyDescent="0.2">
      <c r="A2" s="2"/>
      <c r="B2" s="2"/>
      <c r="C2" s="2"/>
      <c r="D2" s="2"/>
      <c r="E2" s="2"/>
      <c r="F2" s="2"/>
    </row>
    <row r="3" spans="1:6" x14ac:dyDescent="0.2">
      <c r="A3" s="3" t="s">
        <v>0</v>
      </c>
      <c r="B3" s="3" t="s">
        <v>1</v>
      </c>
      <c r="C3" s="3" t="s">
        <v>2</v>
      </c>
      <c r="D3" s="4" t="s">
        <v>3</v>
      </c>
      <c r="E3" s="3" t="s">
        <v>4</v>
      </c>
      <c r="F3" s="3" t="s">
        <v>5</v>
      </c>
    </row>
    <row r="4" spans="1:6" x14ac:dyDescent="0.2">
      <c r="A4" s="6" t="s">
        <v>5</v>
      </c>
      <c r="B4" s="7">
        <v>2.2840260634685867</v>
      </c>
      <c r="C4" s="8" t="s">
        <v>6</v>
      </c>
      <c r="D4" s="6" t="s">
        <v>7</v>
      </c>
      <c r="E4" s="9">
        <v>1.513326557508591E-5</v>
      </c>
      <c r="F4" s="10" t="s">
        <v>8</v>
      </c>
    </row>
    <row r="5" spans="1:6" x14ac:dyDescent="0.2">
      <c r="A5" s="12" t="s">
        <v>9</v>
      </c>
      <c r="B5" s="13">
        <v>0.55767640654247985</v>
      </c>
      <c r="C5" s="14" t="s">
        <v>10</v>
      </c>
      <c r="D5" s="14" t="s">
        <v>11</v>
      </c>
      <c r="E5" s="15">
        <v>1.8983535535574119E-3</v>
      </c>
      <c r="F5" s="16">
        <v>1.1113041523840686E-5</v>
      </c>
    </row>
    <row r="6" spans="1:6" x14ac:dyDescent="0.2">
      <c r="A6" t="s">
        <v>12</v>
      </c>
      <c r="B6" s="17"/>
      <c r="C6" s="17"/>
      <c r="D6" s="17"/>
      <c r="E6" s="17"/>
      <c r="F6" s="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34E11-ABA2-FF48-B0B7-908EA84C0C2C}">
  <dimension ref="A1:E7"/>
  <sheetViews>
    <sheetView workbookViewId="0">
      <selection activeCell="O32" sqref="O32"/>
    </sheetView>
  </sheetViews>
  <sheetFormatPr baseColWidth="10" defaultRowHeight="15" x14ac:dyDescent="0.2"/>
  <sheetData>
    <row r="1" spans="1:5" x14ac:dyDescent="0.2">
      <c r="A1" s="1" t="s">
        <v>487</v>
      </c>
    </row>
    <row r="3" spans="1:5" x14ac:dyDescent="0.2">
      <c r="A3" s="94" t="s">
        <v>0</v>
      </c>
      <c r="B3" s="94" t="s">
        <v>1</v>
      </c>
      <c r="C3" s="94" t="s">
        <v>54</v>
      </c>
      <c r="D3" s="94" t="s">
        <v>360</v>
      </c>
      <c r="E3" s="94" t="s">
        <v>475</v>
      </c>
    </row>
    <row r="4" spans="1:5" x14ac:dyDescent="0.2">
      <c r="A4" s="95" t="s">
        <v>476</v>
      </c>
      <c r="B4" s="96">
        <v>2.2192694912208273</v>
      </c>
      <c r="C4" s="95" t="s">
        <v>477</v>
      </c>
      <c r="D4" s="95" t="s">
        <v>478</v>
      </c>
      <c r="E4" s="97">
        <v>2.6958533917935072E-2</v>
      </c>
    </row>
    <row r="5" spans="1:5" x14ac:dyDescent="0.2">
      <c r="A5" s="95" t="s">
        <v>479</v>
      </c>
      <c r="B5" s="96">
        <v>1.0835844005305781</v>
      </c>
      <c r="C5" s="95" t="s">
        <v>480</v>
      </c>
      <c r="D5" s="95" t="s">
        <v>481</v>
      </c>
      <c r="E5" s="95">
        <v>1</v>
      </c>
    </row>
    <row r="6" spans="1:5" x14ac:dyDescent="0.2">
      <c r="A6" s="98" t="s">
        <v>482</v>
      </c>
      <c r="B6" s="99">
        <v>0.70189362646926012</v>
      </c>
      <c r="C6" s="98" t="s">
        <v>483</v>
      </c>
      <c r="D6" s="98" t="s">
        <v>484</v>
      </c>
      <c r="E6" s="98" t="s">
        <v>485</v>
      </c>
    </row>
    <row r="7" spans="1:5" x14ac:dyDescent="0.2">
      <c r="A7" s="100" t="s">
        <v>486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8DE6-6925-3A4E-95D8-24CC45C6E643}">
  <dimension ref="A1:H28"/>
  <sheetViews>
    <sheetView workbookViewId="0">
      <selection activeCell="F14" sqref="F14"/>
    </sheetView>
  </sheetViews>
  <sheetFormatPr baseColWidth="10" defaultColWidth="8.83203125" defaultRowHeight="15" x14ac:dyDescent="0.2"/>
  <cols>
    <col min="1" max="1" width="10.5" bestFit="1" customWidth="1"/>
    <col min="2" max="2" width="13.5" customWidth="1"/>
    <col min="3" max="3" width="14.1640625" customWidth="1"/>
    <col min="4" max="4" width="9.33203125" customWidth="1"/>
    <col min="5" max="5" width="13.33203125" customWidth="1"/>
    <col min="6" max="6" width="19.6640625" bestFit="1" customWidth="1"/>
    <col min="7" max="7" width="10.5" bestFit="1" customWidth="1"/>
    <col min="8" max="8" width="19.83203125" bestFit="1" customWidth="1"/>
  </cols>
  <sheetData>
    <row r="1" spans="1:8" x14ac:dyDescent="0.2">
      <c r="A1" s="78" t="s">
        <v>502</v>
      </c>
      <c r="B1" s="35"/>
      <c r="C1" s="35"/>
      <c r="D1" s="35"/>
      <c r="E1" s="35"/>
      <c r="F1" s="35"/>
      <c r="G1" s="35"/>
      <c r="H1" s="35"/>
    </row>
    <row r="2" spans="1:8" x14ac:dyDescent="0.2">
      <c r="A2" s="18"/>
    </row>
    <row r="3" spans="1:8" x14ac:dyDescent="0.2">
      <c r="A3" s="3" t="s">
        <v>326</v>
      </c>
      <c r="B3" s="3" t="s">
        <v>18</v>
      </c>
      <c r="C3" s="3" t="s">
        <v>19</v>
      </c>
      <c r="D3" s="3" t="s">
        <v>1</v>
      </c>
      <c r="E3" s="3" t="s">
        <v>86</v>
      </c>
      <c r="F3" s="3" t="s">
        <v>145</v>
      </c>
      <c r="G3" s="3" t="s">
        <v>20</v>
      </c>
      <c r="H3" s="3" t="s">
        <v>56</v>
      </c>
    </row>
    <row r="4" spans="1:8" x14ac:dyDescent="0.2">
      <c r="A4" s="11" t="s">
        <v>141</v>
      </c>
      <c r="B4" s="19">
        <v>-0.2407</v>
      </c>
      <c r="C4" s="19">
        <v>0.193</v>
      </c>
      <c r="D4" s="36">
        <f t="shared" ref="D4:D9" si="0">EXP(B4)</f>
        <v>0.78607741424267175</v>
      </c>
      <c r="E4" s="21">
        <v>0.21240000000000001</v>
      </c>
      <c r="F4" s="21">
        <v>0.58409999999999995</v>
      </c>
      <c r="G4" s="11" t="s">
        <v>327</v>
      </c>
      <c r="H4" s="21">
        <v>0.64729999999999999</v>
      </c>
    </row>
    <row r="5" spans="1:8" x14ac:dyDescent="0.2">
      <c r="A5" s="11" t="s">
        <v>115</v>
      </c>
      <c r="B5" s="19">
        <v>0.29480000000000001</v>
      </c>
      <c r="C5" s="19">
        <v>0.2331</v>
      </c>
      <c r="D5" s="36">
        <f t="shared" si="0"/>
        <v>1.342857760275276</v>
      </c>
      <c r="E5" s="21">
        <v>0.20599999999999999</v>
      </c>
      <c r="F5" s="21">
        <v>0.58409999999999995</v>
      </c>
      <c r="G5" s="11" t="s">
        <v>328</v>
      </c>
      <c r="H5" s="21">
        <v>0.72889999999999999</v>
      </c>
    </row>
    <row r="6" spans="1:8" x14ac:dyDescent="0.2">
      <c r="A6" s="11" t="s">
        <v>144</v>
      </c>
      <c r="B6" s="19">
        <v>0.15709999999999999</v>
      </c>
      <c r="C6" s="19">
        <v>0.42220000000000002</v>
      </c>
      <c r="D6" s="36">
        <f t="shared" si="0"/>
        <v>1.1701126193124767</v>
      </c>
      <c r="E6" s="21">
        <v>0.70979999999999999</v>
      </c>
      <c r="F6" s="21">
        <v>0.9647</v>
      </c>
      <c r="G6" s="11" t="s">
        <v>329</v>
      </c>
      <c r="H6" s="21">
        <v>0.90400000000000003</v>
      </c>
    </row>
    <row r="7" spans="1:8" x14ac:dyDescent="0.2">
      <c r="A7" s="11" t="s">
        <v>143</v>
      </c>
      <c r="B7" s="19">
        <v>0.14369999999999999</v>
      </c>
      <c r="C7" s="19">
        <v>0.12959999999999999</v>
      </c>
      <c r="D7" s="36">
        <f t="shared" si="0"/>
        <v>1.1545376952569444</v>
      </c>
      <c r="E7" s="21">
        <v>0.2676</v>
      </c>
      <c r="F7" s="21">
        <v>0.59465999999999997</v>
      </c>
      <c r="G7" s="11" t="s">
        <v>147</v>
      </c>
      <c r="H7" s="21">
        <v>0.37580000000000002</v>
      </c>
    </row>
    <row r="8" spans="1:8" x14ac:dyDescent="0.2">
      <c r="A8" s="11" t="s">
        <v>112</v>
      </c>
      <c r="B8" s="19">
        <v>9.0700000000000003E-2</v>
      </c>
      <c r="C8" s="19">
        <v>0.15529999999999999</v>
      </c>
      <c r="D8" s="36">
        <f t="shared" si="0"/>
        <v>1.0949404738390647</v>
      </c>
      <c r="E8" s="21">
        <v>0.55920000000000003</v>
      </c>
      <c r="F8" s="21">
        <v>0.87874285714285705</v>
      </c>
      <c r="G8" s="11" t="s">
        <v>330</v>
      </c>
      <c r="H8" s="21">
        <v>0.3498</v>
      </c>
    </row>
    <row r="9" spans="1:8" x14ac:dyDescent="0.2">
      <c r="A9" s="11" t="s">
        <v>137</v>
      </c>
      <c r="B9" s="19">
        <v>0.12620000000000001</v>
      </c>
      <c r="C9" s="19">
        <v>0.128</v>
      </c>
      <c r="D9" s="36">
        <f t="shared" si="0"/>
        <v>1.1345090474038375</v>
      </c>
      <c r="E9" s="21">
        <v>0.32400000000000001</v>
      </c>
      <c r="F9" s="21">
        <v>0.64800000000000002</v>
      </c>
      <c r="G9" s="11" t="s">
        <v>331</v>
      </c>
      <c r="H9" s="21">
        <v>0.2109</v>
      </c>
    </row>
    <row r="10" spans="1:8" x14ac:dyDescent="0.2">
      <c r="A10" s="11" t="s">
        <v>95</v>
      </c>
      <c r="B10" s="19" t="s">
        <v>8</v>
      </c>
      <c r="C10" s="19" t="s">
        <v>8</v>
      </c>
      <c r="D10" s="19" t="s">
        <v>8</v>
      </c>
      <c r="E10" s="19" t="s">
        <v>8</v>
      </c>
      <c r="F10" s="19" t="s">
        <v>8</v>
      </c>
      <c r="G10" s="19" t="s">
        <v>8</v>
      </c>
      <c r="H10" s="19" t="s">
        <v>8</v>
      </c>
    </row>
    <row r="11" spans="1:8" x14ac:dyDescent="0.2">
      <c r="A11" s="11" t="s">
        <v>129</v>
      </c>
      <c r="B11" s="19">
        <v>0.13789999999999999</v>
      </c>
      <c r="C11" s="19">
        <v>0.3967</v>
      </c>
      <c r="D11" s="36">
        <f>EXP(B11)</f>
        <v>1.1478607584588376</v>
      </c>
      <c r="E11" s="21">
        <v>0.72809999999999997</v>
      </c>
      <c r="F11" s="21">
        <v>0.9647</v>
      </c>
      <c r="G11" s="11" t="s">
        <v>332</v>
      </c>
      <c r="H11" s="21">
        <v>0.93049999999999999</v>
      </c>
    </row>
    <row r="12" spans="1:8" x14ac:dyDescent="0.2">
      <c r="A12" s="5" t="s">
        <v>131</v>
      </c>
      <c r="B12" s="55">
        <v>0.54110000000000003</v>
      </c>
      <c r="C12" s="55">
        <v>0.14169999999999999</v>
      </c>
      <c r="D12" s="54">
        <f>EXP(B12)</f>
        <v>1.7178955082981857</v>
      </c>
      <c r="E12" s="53">
        <v>1.3469999999999999E-4</v>
      </c>
      <c r="F12" s="53">
        <v>2.9634000000000001E-3</v>
      </c>
      <c r="G12" s="5" t="s">
        <v>59</v>
      </c>
      <c r="H12" s="53">
        <v>0.13270000000000001</v>
      </c>
    </row>
    <row r="13" spans="1:8" x14ac:dyDescent="0.2">
      <c r="A13" s="11" t="s">
        <v>138</v>
      </c>
      <c r="B13" s="19" t="s">
        <v>8</v>
      </c>
      <c r="C13" s="19" t="s">
        <v>8</v>
      </c>
      <c r="D13" s="19" t="s">
        <v>8</v>
      </c>
      <c r="E13" s="19" t="s">
        <v>8</v>
      </c>
      <c r="F13" s="19" t="s">
        <v>8</v>
      </c>
      <c r="G13" s="19" t="s">
        <v>8</v>
      </c>
      <c r="H13" s="19" t="s">
        <v>8</v>
      </c>
    </row>
    <row r="14" spans="1:8" x14ac:dyDescent="0.2">
      <c r="A14" s="11" t="s">
        <v>94</v>
      </c>
      <c r="B14" s="19" t="s">
        <v>8</v>
      </c>
      <c r="C14" s="19" t="s">
        <v>8</v>
      </c>
      <c r="D14" s="19" t="s">
        <v>8</v>
      </c>
      <c r="E14" s="19" t="s">
        <v>8</v>
      </c>
      <c r="F14" s="19" t="s">
        <v>8</v>
      </c>
      <c r="G14" s="19" t="s">
        <v>8</v>
      </c>
      <c r="H14" s="19" t="s">
        <v>8</v>
      </c>
    </row>
    <row r="15" spans="1:8" x14ac:dyDescent="0.2">
      <c r="A15" s="11" t="s">
        <v>120</v>
      </c>
      <c r="B15" s="19">
        <v>0.30080000000000001</v>
      </c>
      <c r="C15" s="19">
        <v>0.1386</v>
      </c>
      <c r="D15" s="36">
        <f t="shared" ref="D15:D25" si="1">EXP(B15)</f>
        <v>1.3509391266920934</v>
      </c>
      <c r="E15" s="21">
        <v>2.9989999999999999E-2</v>
      </c>
      <c r="F15" s="21">
        <v>0.16494500000000001</v>
      </c>
      <c r="G15" s="11" t="s">
        <v>333</v>
      </c>
      <c r="H15" s="21">
        <v>0.53120000000000001</v>
      </c>
    </row>
    <row r="16" spans="1:8" x14ac:dyDescent="0.2">
      <c r="A16" s="11" t="s">
        <v>117</v>
      </c>
      <c r="B16" s="19">
        <v>0.35260000000000002</v>
      </c>
      <c r="C16" s="19">
        <v>0.14360000000000001</v>
      </c>
      <c r="D16" s="36">
        <f t="shared" si="1"/>
        <v>1.4227619248275394</v>
      </c>
      <c r="E16" s="21">
        <v>1.4080000000000001E-2</v>
      </c>
      <c r="F16" s="21">
        <v>0.15487999999999999</v>
      </c>
      <c r="G16" s="11" t="s">
        <v>59</v>
      </c>
      <c r="H16" s="21">
        <v>0.52339999999999998</v>
      </c>
    </row>
    <row r="17" spans="1:8" x14ac:dyDescent="0.2">
      <c r="A17" s="11" t="s">
        <v>106</v>
      </c>
      <c r="B17" s="19">
        <v>4.2900000000000001E-2</v>
      </c>
      <c r="C17" s="19">
        <v>0.14219999999999999</v>
      </c>
      <c r="D17" s="36">
        <f t="shared" si="1"/>
        <v>1.043833506280643</v>
      </c>
      <c r="E17" s="21">
        <v>0.76300000000000001</v>
      </c>
      <c r="F17" s="21">
        <v>0.9647</v>
      </c>
      <c r="G17" s="11" t="s">
        <v>148</v>
      </c>
      <c r="H17" s="21">
        <v>0.8861</v>
      </c>
    </row>
    <row r="18" spans="1:8" x14ac:dyDescent="0.2">
      <c r="A18" s="11" t="s">
        <v>126</v>
      </c>
      <c r="B18" s="19">
        <v>-0.1108</v>
      </c>
      <c r="C18" s="19">
        <v>0.13600000000000001</v>
      </c>
      <c r="D18" s="36">
        <f t="shared" si="1"/>
        <v>0.89511775457878506</v>
      </c>
      <c r="E18" s="21">
        <v>0.41510000000000002</v>
      </c>
      <c r="F18" s="21">
        <v>0.76101666666666701</v>
      </c>
      <c r="G18" s="11" t="s">
        <v>334</v>
      </c>
      <c r="H18" s="21">
        <v>0.71079999999999999</v>
      </c>
    </row>
    <row r="19" spans="1:8" x14ac:dyDescent="0.2">
      <c r="A19" s="11" t="s">
        <v>91</v>
      </c>
      <c r="B19" s="19">
        <v>9.1600000000000001E-2</v>
      </c>
      <c r="C19" s="19">
        <v>0.1358</v>
      </c>
      <c r="D19" s="36">
        <f t="shared" si="1"/>
        <v>1.0959263638494769</v>
      </c>
      <c r="E19" s="21">
        <v>0.50019999999999998</v>
      </c>
      <c r="F19" s="21">
        <v>0.84649230769230799</v>
      </c>
      <c r="G19" s="11" t="s">
        <v>331</v>
      </c>
      <c r="H19" s="21">
        <v>0.4985</v>
      </c>
    </row>
    <row r="20" spans="1:8" x14ac:dyDescent="0.2">
      <c r="A20" s="11" t="s">
        <v>98</v>
      </c>
      <c r="B20" s="19">
        <v>0.92069999999999996</v>
      </c>
      <c r="C20" s="19">
        <v>0.41210000000000002</v>
      </c>
      <c r="D20" s="36">
        <f t="shared" si="1"/>
        <v>2.5110475081288715</v>
      </c>
      <c r="E20" s="21">
        <v>2.5489999999999999E-2</v>
      </c>
      <c r="F20" s="21">
        <v>0.16494500000000001</v>
      </c>
      <c r="G20" s="11" t="s">
        <v>335</v>
      </c>
      <c r="H20" s="21">
        <v>0.94340000000000002</v>
      </c>
    </row>
    <row r="21" spans="1:8" x14ac:dyDescent="0.2">
      <c r="A21" s="11" t="s">
        <v>109</v>
      </c>
      <c r="B21" s="19">
        <v>0.1678</v>
      </c>
      <c r="C21" s="19">
        <v>0.13239999999999999</v>
      </c>
      <c r="D21" s="36">
        <f t="shared" si="1"/>
        <v>1.1827000469828364</v>
      </c>
      <c r="E21" s="21">
        <v>0.2049</v>
      </c>
      <c r="F21" s="21">
        <v>0.58409999999999995</v>
      </c>
      <c r="G21" s="11" t="s">
        <v>336</v>
      </c>
      <c r="H21" s="21">
        <v>0.49480000000000002</v>
      </c>
    </row>
    <row r="22" spans="1:8" x14ac:dyDescent="0.2">
      <c r="A22" s="11" t="s">
        <v>123</v>
      </c>
      <c r="B22" s="19">
        <v>0.14299999999999999</v>
      </c>
      <c r="C22" s="19">
        <v>0.12970000000000001</v>
      </c>
      <c r="D22" s="36">
        <f t="shared" si="1"/>
        <v>1.1537298016660105</v>
      </c>
      <c r="E22" s="21">
        <v>0.27029999999999998</v>
      </c>
      <c r="F22" s="21">
        <v>0.59465999999999997</v>
      </c>
      <c r="G22" s="11" t="s">
        <v>147</v>
      </c>
      <c r="H22" s="21">
        <v>0.30859999999999999</v>
      </c>
    </row>
    <row r="23" spans="1:8" x14ac:dyDescent="0.2">
      <c r="A23" s="11" t="s">
        <v>103</v>
      </c>
      <c r="B23" s="19">
        <v>0.53239999999999998</v>
      </c>
      <c r="C23" s="19">
        <v>0.36149999999999999</v>
      </c>
      <c r="D23" s="36">
        <f t="shared" si="1"/>
        <v>1.7030146430009738</v>
      </c>
      <c r="E23" s="21">
        <v>0.14080000000000001</v>
      </c>
      <c r="F23" s="21">
        <v>0.58409999999999995</v>
      </c>
      <c r="G23" s="11" t="s">
        <v>337</v>
      </c>
      <c r="H23" s="21">
        <v>0.50670000000000004</v>
      </c>
    </row>
    <row r="24" spans="1:8" x14ac:dyDescent="0.2">
      <c r="A24" s="11" t="s">
        <v>100</v>
      </c>
      <c r="B24" s="19">
        <v>2.9000000000000001E-2</v>
      </c>
      <c r="C24" s="19">
        <v>0.14929999999999999</v>
      </c>
      <c r="D24" s="36">
        <f t="shared" si="1"/>
        <v>1.0294245944751308</v>
      </c>
      <c r="E24" s="21">
        <v>0.8458</v>
      </c>
      <c r="F24" s="21">
        <v>0.97934736842105297</v>
      </c>
      <c r="G24" s="11" t="s">
        <v>149</v>
      </c>
      <c r="H24" s="21">
        <v>0.79379999999999995</v>
      </c>
    </row>
    <row r="25" spans="1:8" x14ac:dyDescent="0.2">
      <c r="A25" s="14" t="s">
        <v>134</v>
      </c>
      <c r="B25" s="22">
        <v>3.6499999999999998E-2</v>
      </c>
      <c r="C25" s="22">
        <v>0.13650000000000001</v>
      </c>
      <c r="D25" s="41">
        <f t="shared" si="1"/>
        <v>1.0371743040177497</v>
      </c>
      <c r="E25" s="25">
        <v>0.7893</v>
      </c>
      <c r="F25" s="25">
        <v>0.9647</v>
      </c>
      <c r="G25" s="14" t="s">
        <v>331</v>
      </c>
      <c r="H25" s="25">
        <v>0.73960000000000004</v>
      </c>
    </row>
    <row r="26" spans="1:8" ht="48" customHeight="1" x14ac:dyDescent="0.2">
      <c r="A26" s="104" t="s">
        <v>338</v>
      </c>
      <c r="B26" s="104"/>
      <c r="C26" s="104"/>
      <c r="D26" s="104"/>
      <c r="E26" s="104"/>
      <c r="F26" s="104"/>
      <c r="G26" s="104"/>
      <c r="H26" s="104"/>
    </row>
    <row r="27" spans="1:8" ht="15" customHeight="1" x14ac:dyDescent="0.2"/>
    <row r="28" spans="1:8" ht="15" customHeight="1" x14ac:dyDescent="0.2"/>
  </sheetData>
  <mergeCells count="1">
    <mergeCell ref="A26:H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BE6F-5963-4470-BA83-A3D64CF14149}">
  <dimension ref="A1:F27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12.83203125" customWidth="1"/>
    <col min="2" max="2" width="10.83203125" customWidth="1"/>
    <col min="3" max="3" width="12.5" customWidth="1"/>
    <col min="4" max="4" width="19.6640625" bestFit="1" customWidth="1"/>
    <col min="5" max="5" width="12.5" bestFit="1" customWidth="1"/>
    <col min="6" max="6" width="16" bestFit="1" customWidth="1"/>
  </cols>
  <sheetData>
    <row r="1" spans="1:6" x14ac:dyDescent="0.2">
      <c r="A1" s="27" t="s">
        <v>501</v>
      </c>
      <c r="B1" s="35"/>
      <c r="C1" s="35"/>
      <c r="D1" s="35"/>
      <c r="E1" s="35"/>
      <c r="F1" s="35"/>
    </row>
    <row r="2" spans="1:6" x14ac:dyDescent="0.2">
      <c r="A2" s="35"/>
      <c r="B2" s="35"/>
      <c r="C2" s="35"/>
      <c r="D2" s="35"/>
      <c r="E2" s="35"/>
      <c r="F2" s="35"/>
    </row>
    <row r="3" spans="1:6" x14ac:dyDescent="0.2">
      <c r="A3" s="62"/>
      <c r="B3" s="30"/>
      <c r="C3" s="57"/>
      <c r="D3" s="61"/>
      <c r="E3" s="105" t="s">
        <v>192</v>
      </c>
      <c r="F3" s="106"/>
    </row>
    <row r="4" spans="1:6" x14ac:dyDescent="0.2">
      <c r="A4" s="58" t="s">
        <v>146</v>
      </c>
      <c r="B4" s="58" t="s">
        <v>18</v>
      </c>
      <c r="C4" s="58" t="s">
        <v>86</v>
      </c>
      <c r="D4" s="58" t="s">
        <v>145</v>
      </c>
      <c r="E4" s="3" t="s">
        <v>2</v>
      </c>
      <c r="F4" s="3" t="s">
        <v>3</v>
      </c>
    </row>
    <row r="5" spans="1:6" x14ac:dyDescent="0.2">
      <c r="A5" s="11" t="s">
        <v>144</v>
      </c>
      <c r="B5" s="19">
        <v>2.71964655937121E-2</v>
      </c>
      <c r="C5" s="21">
        <v>0.41638900251851402</v>
      </c>
      <c r="D5" s="19">
        <v>1</v>
      </c>
      <c r="E5" s="30" t="s">
        <v>191</v>
      </c>
      <c r="F5" s="51" t="s">
        <v>190</v>
      </c>
    </row>
    <row r="6" spans="1:6" x14ac:dyDescent="0.2">
      <c r="A6" s="11" t="s">
        <v>143</v>
      </c>
      <c r="B6" s="19">
        <v>6.1879610579302198E-2</v>
      </c>
      <c r="C6" s="21">
        <v>0.132100851648009</v>
      </c>
      <c r="D6" s="19">
        <v>1</v>
      </c>
      <c r="E6" s="30" t="s">
        <v>189</v>
      </c>
      <c r="F6" s="51" t="s">
        <v>173</v>
      </c>
    </row>
    <row r="7" spans="1:6" x14ac:dyDescent="0.2">
      <c r="A7" s="11" t="s">
        <v>141</v>
      </c>
      <c r="B7" s="19">
        <v>-6.1219691644366699E-2</v>
      </c>
      <c r="C7" s="21">
        <v>0.13573725751103399</v>
      </c>
      <c r="D7" s="19">
        <v>1</v>
      </c>
      <c r="E7" s="30" t="s">
        <v>188</v>
      </c>
      <c r="F7" s="51" t="s">
        <v>187</v>
      </c>
    </row>
    <row r="8" spans="1:6" x14ac:dyDescent="0.2">
      <c r="A8" s="11" t="s">
        <v>138</v>
      </c>
      <c r="B8" s="19">
        <v>3.4837422540272597E-2</v>
      </c>
      <c r="C8" s="21">
        <v>3.0020406701893699E-2</v>
      </c>
      <c r="D8" s="19">
        <v>1</v>
      </c>
      <c r="E8" s="30" t="s">
        <v>186</v>
      </c>
      <c r="F8" s="51" t="s">
        <v>185</v>
      </c>
    </row>
    <row r="9" spans="1:6" x14ac:dyDescent="0.2">
      <c r="A9" s="11" t="s">
        <v>137</v>
      </c>
      <c r="B9" s="19">
        <v>2.97150105402865E-2</v>
      </c>
      <c r="C9" s="21">
        <v>0.55511377048087196</v>
      </c>
      <c r="D9" s="19">
        <v>1</v>
      </c>
      <c r="E9" s="30" t="s">
        <v>184</v>
      </c>
      <c r="F9" s="51" t="s">
        <v>183</v>
      </c>
    </row>
    <row r="10" spans="1:6" x14ac:dyDescent="0.2">
      <c r="A10" s="11" t="s">
        <v>134</v>
      </c>
      <c r="B10" s="19">
        <v>-7.0084513444372207E-2</v>
      </c>
      <c r="C10" s="21">
        <v>7.6039198190874402E-2</v>
      </c>
      <c r="D10" s="19">
        <v>1</v>
      </c>
      <c r="E10" s="30" t="s">
        <v>182</v>
      </c>
      <c r="F10" s="51" t="s">
        <v>181</v>
      </c>
    </row>
    <row r="11" spans="1:6" x14ac:dyDescent="0.2">
      <c r="A11" s="5" t="s">
        <v>131</v>
      </c>
      <c r="B11" s="55">
        <v>9.9799523984656704E-2</v>
      </c>
      <c r="C11" s="53">
        <v>5.0909517355514204E-4</v>
      </c>
      <c r="D11" s="55">
        <v>4.1337454667937597E-2</v>
      </c>
      <c r="E11" s="57" t="s">
        <v>180</v>
      </c>
      <c r="F11" s="56" t="s">
        <v>179</v>
      </c>
    </row>
    <row r="12" spans="1:6" x14ac:dyDescent="0.2">
      <c r="A12" s="11" t="s">
        <v>129</v>
      </c>
      <c r="B12" s="19">
        <v>9.7952772304022099E-5</v>
      </c>
      <c r="C12" s="21">
        <v>0.99768389511616995</v>
      </c>
      <c r="D12" s="19">
        <v>1</v>
      </c>
      <c r="E12" s="30" t="s">
        <v>178</v>
      </c>
      <c r="F12" s="51" t="s">
        <v>177</v>
      </c>
    </row>
    <row r="13" spans="1:6" x14ac:dyDescent="0.2">
      <c r="A13" s="11" t="s">
        <v>126</v>
      </c>
      <c r="B13" s="19">
        <v>-6.4054508705869595E-2</v>
      </c>
      <c r="C13" s="21">
        <v>7.1619742263281105E-2</v>
      </c>
      <c r="D13" s="19">
        <v>1</v>
      </c>
      <c r="E13" s="30" t="s">
        <v>176</v>
      </c>
      <c r="F13" s="51" t="s">
        <v>175</v>
      </c>
    </row>
    <row r="14" spans="1:6" x14ac:dyDescent="0.2">
      <c r="A14" s="11" t="s">
        <v>123</v>
      </c>
      <c r="B14" s="19">
        <v>6.2986566204533995E-2</v>
      </c>
      <c r="C14" s="21">
        <v>0.122238043070936</v>
      </c>
      <c r="D14" s="19">
        <v>1</v>
      </c>
      <c r="E14" s="30" t="s">
        <v>174</v>
      </c>
      <c r="F14" s="51" t="s">
        <v>173</v>
      </c>
    </row>
    <row r="15" spans="1:6" x14ac:dyDescent="0.2">
      <c r="A15" s="11" t="s">
        <v>120</v>
      </c>
      <c r="B15" s="19">
        <v>5.2820055470207301E-2</v>
      </c>
      <c r="C15" s="21">
        <v>0.17347116709576299</v>
      </c>
      <c r="D15" s="19">
        <v>1</v>
      </c>
      <c r="E15" s="30" t="s">
        <v>172</v>
      </c>
      <c r="F15" s="51" t="s">
        <v>171</v>
      </c>
    </row>
    <row r="16" spans="1:6" x14ac:dyDescent="0.2">
      <c r="A16" s="11" t="s">
        <v>117</v>
      </c>
      <c r="B16" s="19">
        <v>3.7878292050089697E-2</v>
      </c>
      <c r="C16" s="21">
        <v>0.24261548105203901</v>
      </c>
      <c r="D16" s="19">
        <v>1</v>
      </c>
      <c r="E16" s="30" t="s">
        <v>163</v>
      </c>
      <c r="F16" s="51" t="s">
        <v>170</v>
      </c>
    </row>
    <row r="17" spans="1:6" x14ac:dyDescent="0.2">
      <c r="A17" s="11" t="s">
        <v>115</v>
      </c>
      <c r="B17" s="19">
        <v>1.49417634201163E-2</v>
      </c>
      <c r="C17" s="21">
        <v>0.36364038585715702</v>
      </c>
      <c r="D17" s="19">
        <v>1</v>
      </c>
      <c r="E17" s="30" t="s">
        <v>169</v>
      </c>
      <c r="F17" s="51" t="s">
        <v>168</v>
      </c>
    </row>
    <row r="18" spans="1:6" x14ac:dyDescent="0.2">
      <c r="A18" s="11" t="s">
        <v>112</v>
      </c>
      <c r="B18" s="19">
        <v>8.8674280172667001E-4</v>
      </c>
      <c r="C18" s="21">
        <v>0.98382801256740104</v>
      </c>
      <c r="D18" s="19">
        <v>1</v>
      </c>
      <c r="E18" s="30" t="s">
        <v>167</v>
      </c>
      <c r="F18" s="51" t="s">
        <v>166</v>
      </c>
    </row>
    <row r="19" spans="1:6" x14ac:dyDescent="0.2">
      <c r="A19" s="11" t="s">
        <v>109</v>
      </c>
      <c r="B19" s="19">
        <v>6.2256908221337101E-2</v>
      </c>
      <c r="C19" s="21">
        <v>0.105993401302059</v>
      </c>
      <c r="D19" s="19">
        <v>1</v>
      </c>
      <c r="E19" s="30" t="s">
        <v>165</v>
      </c>
      <c r="F19" s="51" t="s">
        <v>164</v>
      </c>
    </row>
    <row r="20" spans="1:6" x14ac:dyDescent="0.2">
      <c r="A20" s="11" t="s">
        <v>106</v>
      </c>
      <c r="B20" s="19">
        <v>-4.3424905719645001E-3</v>
      </c>
      <c r="C20" s="21">
        <v>0.89458606755283598</v>
      </c>
      <c r="D20" s="19">
        <v>1</v>
      </c>
      <c r="E20" s="30" t="s">
        <v>163</v>
      </c>
      <c r="F20" s="51" t="s">
        <v>162</v>
      </c>
    </row>
    <row r="21" spans="1:6" x14ac:dyDescent="0.2">
      <c r="A21" s="11" t="s">
        <v>103</v>
      </c>
      <c r="B21" s="19">
        <v>9.9569257660267595E-3</v>
      </c>
      <c r="C21" s="21">
        <v>0.318978728064235</v>
      </c>
      <c r="D21" s="19">
        <v>1</v>
      </c>
      <c r="E21" s="30" t="s">
        <v>161</v>
      </c>
      <c r="F21" s="30" t="s">
        <v>160</v>
      </c>
    </row>
    <row r="22" spans="1:6" x14ac:dyDescent="0.2">
      <c r="A22" s="11" t="s">
        <v>100</v>
      </c>
      <c r="B22" s="19">
        <v>-1.4299416337990501E-2</v>
      </c>
      <c r="C22" s="21">
        <v>0.64812137694053595</v>
      </c>
      <c r="D22" s="19">
        <v>1</v>
      </c>
      <c r="E22" s="30" t="s">
        <v>159</v>
      </c>
      <c r="F22" s="51" t="s">
        <v>158</v>
      </c>
    </row>
    <row r="23" spans="1:6" x14ac:dyDescent="0.2">
      <c r="A23" s="11" t="s">
        <v>98</v>
      </c>
      <c r="B23" s="19">
        <v>6.23263604878561E-2</v>
      </c>
      <c r="C23" s="21">
        <v>8.7706227369475503E-2</v>
      </c>
      <c r="D23" s="19">
        <v>1</v>
      </c>
      <c r="E23" s="30" t="s">
        <v>157</v>
      </c>
      <c r="F23" s="51" t="s">
        <v>156</v>
      </c>
    </row>
    <row r="24" spans="1:6" x14ac:dyDescent="0.2">
      <c r="A24" s="11" t="s">
        <v>95</v>
      </c>
      <c r="B24" s="19">
        <v>3.2376473082780099E-4</v>
      </c>
      <c r="C24" s="21">
        <v>0.96447200546751899</v>
      </c>
      <c r="D24" s="19">
        <v>1</v>
      </c>
      <c r="E24" s="30" t="s">
        <v>155</v>
      </c>
      <c r="F24" s="51" t="s">
        <v>154</v>
      </c>
    </row>
    <row r="25" spans="1:6" x14ac:dyDescent="0.2">
      <c r="A25" s="11" t="s">
        <v>94</v>
      </c>
      <c r="B25" s="19">
        <v>-1.0733920688878701E-3</v>
      </c>
      <c r="C25" s="21">
        <v>0.71050303075655796</v>
      </c>
      <c r="D25" s="19">
        <v>1</v>
      </c>
      <c r="E25" s="30" t="s">
        <v>153</v>
      </c>
      <c r="F25" s="30" t="s">
        <v>152</v>
      </c>
    </row>
    <row r="26" spans="1:6" x14ac:dyDescent="0.2">
      <c r="A26" s="14" t="s">
        <v>91</v>
      </c>
      <c r="B26" s="22">
        <v>-2.16414717731199E-2</v>
      </c>
      <c r="C26" s="25">
        <v>0.55805701063133295</v>
      </c>
      <c r="D26" s="22">
        <v>1</v>
      </c>
      <c r="E26" s="48" t="s">
        <v>151</v>
      </c>
      <c r="F26" s="48" t="s">
        <v>150</v>
      </c>
    </row>
    <row r="27" spans="1:6" x14ac:dyDescent="0.2">
      <c r="A27" s="26" t="s">
        <v>88</v>
      </c>
    </row>
  </sheetData>
  <mergeCells count="1">
    <mergeCell ref="E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8684-8E0F-45F9-A80B-D74649D05678}">
  <dimension ref="A1:F28"/>
  <sheetViews>
    <sheetView workbookViewId="0">
      <selection activeCell="A2" sqref="A2"/>
    </sheetView>
  </sheetViews>
  <sheetFormatPr baseColWidth="10" defaultRowHeight="15" x14ac:dyDescent="0.2"/>
  <sheetData>
    <row r="1" spans="1:6" x14ac:dyDescent="0.2">
      <c r="A1" s="1" t="s">
        <v>500</v>
      </c>
    </row>
    <row r="2" spans="1:6" x14ac:dyDescent="0.2">
      <c r="A2" s="60"/>
    </row>
    <row r="3" spans="1:6" x14ac:dyDescent="0.2">
      <c r="A3" s="59" t="s">
        <v>146</v>
      </c>
      <c r="B3" s="59" t="s">
        <v>1</v>
      </c>
      <c r="C3" s="59" t="s">
        <v>86</v>
      </c>
      <c r="D3" s="58" t="s">
        <v>145</v>
      </c>
      <c r="E3" s="3" t="s">
        <v>2</v>
      </c>
      <c r="F3" s="3" t="s">
        <v>3</v>
      </c>
    </row>
    <row r="4" spans="1:6" x14ac:dyDescent="0.2">
      <c r="A4" s="11" t="s">
        <v>144</v>
      </c>
      <c r="B4" s="36">
        <v>1.4746749944626025</v>
      </c>
      <c r="C4" s="19">
        <v>0.42157292912710598</v>
      </c>
      <c r="D4" s="19">
        <v>1</v>
      </c>
      <c r="E4" s="30" t="s">
        <v>128</v>
      </c>
      <c r="F4" s="51" t="s">
        <v>127</v>
      </c>
    </row>
    <row r="5" spans="1:6" x14ac:dyDescent="0.2">
      <c r="A5" s="11" t="s">
        <v>143</v>
      </c>
      <c r="B5" s="36">
        <v>1.0861014974270475</v>
      </c>
      <c r="C5" s="19">
        <v>0.57761717373007604</v>
      </c>
      <c r="D5" s="19">
        <v>1</v>
      </c>
      <c r="E5" s="30" t="s">
        <v>122</v>
      </c>
      <c r="F5" s="51" t="s">
        <v>142</v>
      </c>
    </row>
    <row r="6" spans="1:6" x14ac:dyDescent="0.2">
      <c r="A6" s="11" t="s">
        <v>141</v>
      </c>
      <c r="B6" s="36">
        <v>0.72029273954431683</v>
      </c>
      <c r="C6" s="19">
        <v>0.13221179326059801</v>
      </c>
      <c r="D6" s="19">
        <v>1</v>
      </c>
      <c r="E6" s="30" t="s">
        <v>140</v>
      </c>
      <c r="F6" s="51" t="s">
        <v>139</v>
      </c>
    </row>
    <row r="7" spans="1:6" x14ac:dyDescent="0.2">
      <c r="A7" s="11" t="s">
        <v>138</v>
      </c>
      <c r="B7" s="50" t="s">
        <v>8</v>
      </c>
      <c r="C7" s="50" t="s">
        <v>8</v>
      </c>
      <c r="D7" s="50" t="s">
        <v>8</v>
      </c>
      <c r="E7" s="30" t="s">
        <v>93</v>
      </c>
      <c r="F7" s="51" t="s">
        <v>92</v>
      </c>
    </row>
    <row r="8" spans="1:6" x14ac:dyDescent="0.2">
      <c r="A8" s="11" t="s">
        <v>137</v>
      </c>
      <c r="B8" s="36">
        <v>1.1574596144000655</v>
      </c>
      <c r="C8" s="19">
        <v>0.32312376794214798</v>
      </c>
      <c r="D8" s="19">
        <v>1</v>
      </c>
      <c r="E8" s="30" t="s">
        <v>136</v>
      </c>
      <c r="F8" s="51" t="s">
        <v>135</v>
      </c>
    </row>
    <row r="9" spans="1:6" x14ac:dyDescent="0.2">
      <c r="A9" s="11" t="s">
        <v>134</v>
      </c>
      <c r="B9" s="36">
        <v>1.0100561283379301</v>
      </c>
      <c r="C9" s="19">
        <v>0.94786927192514503</v>
      </c>
      <c r="D9" s="19">
        <v>1</v>
      </c>
      <c r="E9" s="30" t="s">
        <v>133</v>
      </c>
      <c r="F9" s="51" t="s">
        <v>132</v>
      </c>
    </row>
    <row r="10" spans="1:6" x14ac:dyDescent="0.2">
      <c r="A10" s="5" t="s">
        <v>131</v>
      </c>
      <c r="B10" s="54">
        <v>1.8819298795434958</v>
      </c>
      <c r="C10" s="28">
        <v>7.7737532285526302E-5</v>
      </c>
      <c r="D10" s="55">
        <v>5.2400579966191303E-3</v>
      </c>
      <c r="E10" s="57" t="s">
        <v>119</v>
      </c>
      <c r="F10" s="56" t="s">
        <v>130</v>
      </c>
    </row>
    <row r="11" spans="1:6" x14ac:dyDescent="0.2">
      <c r="A11" s="11" t="s">
        <v>129</v>
      </c>
      <c r="B11" s="36">
        <v>1.4750034752050958</v>
      </c>
      <c r="C11" s="19">
        <v>0.42129009042624899</v>
      </c>
      <c r="D11" s="19">
        <v>1</v>
      </c>
      <c r="E11" s="30" t="s">
        <v>128</v>
      </c>
      <c r="F11" s="51" t="s">
        <v>127</v>
      </c>
    </row>
    <row r="12" spans="1:6" x14ac:dyDescent="0.2">
      <c r="A12" s="11" t="s">
        <v>126</v>
      </c>
      <c r="B12" s="36">
        <v>0.88093980708779818</v>
      </c>
      <c r="C12" s="19">
        <v>0.40980055713754898</v>
      </c>
      <c r="D12" s="19">
        <v>1</v>
      </c>
      <c r="E12" s="30" t="s">
        <v>125</v>
      </c>
      <c r="F12" s="51" t="s">
        <v>124</v>
      </c>
    </row>
    <row r="13" spans="1:6" x14ac:dyDescent="0.2">
      <c r="A13" s="11" t="s">
        <v>123</v>
      </c>
      <c r="B13" s="36">
        <v>1.0722981337527597</v>
      </c>
      <c r="C13" s="19">
        <v>0.63800710508307801</v>
      </c>
      <c r="D13" s="19">
        <v>1</v>
      </c>
      <c r="E13" s="30" t="s">
        <v>122</v>
      </c>
      <c r="F13" s="51" t="s">
        <v>121</v>
      </c>
    </row>
    <row r="14" spans="1:6" x14ac:dyDescent="0.2">
      <c r="A14" s="11" t="s">
        <v>120</v>
      </c>
      <c r="B14" s="36">
        <v>1.3571271270737857</v>
      </c>
      <c r="C14" s="19">
        <v>5.2064600627225101E-2</v>
      </c>
      <c r="D14" s="19">
        <v>0.70190426383850602</v>
      </c>
      <c r="E14" s="30" t="s">
        <v>119</v>
      </c>
      <c r="F14" s="52" t="s">
        <v>118</v>
      </c>
    </row>
    <row r="15" spans="1:6" x14ac:dyDescent="0.2">
      <c r="A15" s="11" t="s">
        <v>117</v>
      </c>
      <c r="B15" s="36">
        <v>1.4170368611467934</v>
      </c>
      <c r="C15" s="19">
        <v>2.91489256164678E-2</v>
      </c>
      <c r="D15" s="19">
        <v>0.65494772936027101</v>
      </c>
      <c r="E15" s="30" t="s">
        <v>6</v>
      </c>
      <c r="F15" s="51" t="s">
        <v>116</v>
      </c>
    </row>
    <row r="16" spans="1:6" x14ac:dyDescent="0.2">
      <c r="A16" s="11" t="s">
        <v>115</v>
      </c>
      <c r="B16" s="36">
        <v>1.425561667648356</v>
      </c>
      <c r="C16" s="19">
        <v>0.16863740294399701</v>
      </c>
      <c r="D16" s="19">
        <v>1</v>
      </c>
      <c r="E16" s="30" t="s">
        <v>114</v>
      </c>
      <c r="F16" s="51" t="s">
        <v>113</v>
      </c>
    </row>
    <row r="17" spans="1:6" x14ac:dyDescent="0.2">
      <c r="A17" s="11" t="s">
        <v>112</v>
      </c>
      <c r="B17" s="36">
        <v>1.0477610953132401</v>
      </c>
      <c r="C17" s="19">
        <v>0.80438824969904499</v>
      </c>
      <c r="D17" s="19">
        <v>1</v>
      </c>
      <c r="E17" s="30" t="s">
        <v>111</v>
      </c>
      <c r="F17" s="51" t="s">
        <v>110</v>
      </c>
    </row>
    <row r="18" spans="1:6" x14ac:dyDescent="0.2">
      <c r="A18" s="11" t="s">
        <v>109</v>
      </c>
      <c r="B18" s="36">
        <v>1.1820179939598963</v>
      </c>
      <c r="C18" s="19">
        <v>0.27039370840968902</v>
      </c>
      <c r="D18" s="19">
        <v>1</v>
      </c>
      <c r="E18" s="30" t="s">
        <v>108</v>
      </c>
      <c r="F18" s="51" t="s">
        <v>107</v>
      </c>
    </row>
    <row r="19" spans="1:6" x14ac:dyDescent="0.2">
      <c r="A19" s="11" t="s">
        <v>106</v>
      </c>
      <c r="B19" s="36">
        <v>1.0455557956280759</v>
      </c>
      <c r="C19" s="19">
        <v>0.78578093121134895</v>
      </c>
      <c r="D19" s="19">
        <v>1</v>
      </c>
      <c r="E19" s="30" t="s">
        <v>105</v>
      </c>
      <c r="F19" s="51" t="s">
        <v>104</v>
      </c>
    </row>
    <row r="20" spans="1:6" x14ac:dyDescent="0.2">
      <c r="A20" s="11" t="s">
        <v>103</v>
      </c>
      <c r="B20" s="36">
        <v>3.7731665832229218</v>
      </c>
      <c r="C20" s="19">
        <v>2.24586270880602E-2</v>
      </c>
      <c r="D20" s="19">
        <v>0.65494772936027101</v>
      </c>
      <c r="E20" s="30" t="s">
        <v>102</v>
      </c>
      <c r="F20" s="51" t="s">
        <v>101</v>
      </c>
    </row>
    <row r="21" spans="1:6" x14ac:dyDescent="0.2">
      <c r="A21" s="11" t="s">
        <v>100</v>
      </c>
      <c r="B21" s="36">
        <v>0.98586344349910104</v>
      </c>
      <c r="C21" s="19">
        <v>0.93204866134476805</v>
      </c>
      <c r="D21" s="19">
        <v>1</v>
      </c>
      <c r="E21" s="30" t="s">
        <v>10</v>
      </c>
      <c r="F21" s="51" t="s">
        <v>99</v>
      </c>
    </row>
    <row r="22" spans="1:6" x14ac:dyDescent="0.2">
      <c r="A22" s="11" t="s">
        <v>98</v>
      </c>
      <c r="B22" s="36">
        <v>2.9026086177328794</v>
      </c>
      <c r="C22" s="19">
        <v>4.0911676080126698E-2</v>
      </c>
      <c r="D22" s="19">
        <v>0.68943388443098996</v>
      </c>
      <c r="E22" s="30" t="s">
        <v>97</v>
      </c>
      <c r="F22" s="30" t="s">
        <v>96</v>
      </c>
    </row>
    <row r="23" spans="1:6" x14ac:dyDescent="0.2">
      <c r="A23" s="11" t="s">
        <v>95</v>
      </c>
      <c r="B23" s="50" t="s">
        <v>8</v>
      </c>
      <c r="C23" s="50" t="s">
        <v>8</v>
      </c>
      <c r="D23" s="50" t="s">
        <v>8</v>
      </c>
      <c r="E23" s="30" t="s">
        <v>93</v>
      </c>
      <c r="F23" s="51" t="s">
        <v>92</v>
      </c>
    </row>
    <row r="24" spans="1:6" x14ac:dyDescent="0.2">
      <c r="A24" s="11" t="s">
        <v>94</v>
      </c>
      <c r="B24" s="50" t="s">
        <v>8</v>
      </c>
      <c r="C24" s="50" t="s">
        <v>8</v>
      </c>
      <c r="D24" s="50" t="s">
        <v>8</v>
      </c>
      <c r="E24" s="30" t="s">
        <v>93</v>
      </c>
      <c r="F24" s="30" t="s">
        <v>92</v>
      </c>
    </row>
    <row r="25" spans="1:6" x14ac:dyDescent="0.2">
      <c r="A25" s="14" t="s">
        <v>91</v>
      </c>
      <c r="B25" s="49">
        <v>1.062309673959954</v>
      </c>
      <c r="C25" s="22">
        <v>0.69052178324617397</v>
      </c>
      <c r="D25" s="22">
        <v>1</v>
      </c>
      <c r="E25" s="48" t="s">
        <v>90</v>
      </c>
      <c r="F25" s="48" t="s">
        <v>89</v>
      </c>
    </row>
    <row r="27" spans="1:6" x14ac:dyDescent="0.2">
      <c r="A27" s="26" t="s">
        <v>88</v>
      </c>
    </row>
    <row r="28" spans="1:6" x14ac:dyDescent="0.2">
      <c r="A28" t="s">
        <v>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A485-7766-E447-809F-0A2279CB4B19}">
  <dimension ref="A1:Y17"/>
  <sheetViews>
    <sheetView workbookViewId="0">
      <selection activeCell="F27" sqref="F27"/>
    </sheetView>
  </sheetViews>
  <sheetFormatPr baseColWidth="10" defaultRowHeight="15" x14ac:dyDescent="0.2"/>
  <cols>
    <col min="2" max="2" width="15.83203125" customWidth="1"/>
    <col min="4" max="4" width="18.1640625" customWidth="1"/>
    <col min="5" max="5" width="21.6640625" customWidth="1"/>
    <col min="6" max="7" width="15.5" customWidth="1"/>
    <col min="8" max="8" width="18.33203125" customWidth="1"/>
    <col min="15" max="15" width="16.1640625" customWidth="1"/>
    <col min="16" max="16" width="14.6640625" customWidth="1"/>
    <col min="23" max="23" width="16.6640625" customWidth="1"/>
  </cols>
  <sheetData>
    <row r="1" spans="1:25" x14ac:dyDescent="0.2">
      <c r="A1" s="1" t="s">
        <v>499</v>
      </c>
    </row>
    <row r="3" spans="1:25" x14ac:dyDescent="0.2">
      <c r="A3" s="77" t="s">
        <v>285</v>
      </c>
      <c r="B3" s="77" t="s">
        <v>286</v>
      </c>
      <c r="C3" s="77" t="s">
        <v>287</v>
      </c>
      <c r="D3" s="77" t="s">
        <v>288</v>
      </c>
      <c r="E3" s="77" t="s">
        <v>289</v>
      </c>
      <c r="F3" s="77" t="s">
        <v>290</v>
      </c>
      <c r="G3" s="77" t="s">
        <v>291</v>
      </c>
      <c r="H3" s="77" t="s">
        <v>292</v>
      </c>
      <c r="I3" s="77" t="s">
        <v>293</v>
      </c>
      <c r="J3" s="77" t="s">
        <v>294</v>
      </c>
      <c r="K3" s="77" t="s">
        <v>295</v>
      </c>
      <c r="L3" s="77" t="s">
        <v>296</v>
      </c>
      <c r="M3" s="77" t="s">
        <v>297</v>
      </c>
      <c r="N3" s="77" t="s">
        <v>298</v>
      </c>
      <c r="O3" s="77" t="s">
        <v>299</v>
      </c>
      <c r="P3" s="77" t="s">
        <v>300</v>
      </c>
      <c r="Q3" s="77" t="s">
        <v>301</v>
      </c>
      <c r="R3" s="77" t="s">
        <v>302</v>
      </c>
      <c r="S3" s="77" t="s">
        <v>303</v>
      </c>
      <c r="T3" s="77" t="s">
        <v>304</v>
      </c>
      <c r="U3" s="77" t="s">
        <v>305</v>
      </c>
      <c r="V3" s="77" t="s">
        <v>306</v>
      </c>
      <c r="W3" s="77" t="s">
        <v>307</v>
      </c>
      <c r="X3" s="77" t="s">
        <v>308</v>
      </c>
      <c r="Y3" s="77"/>
    </row>
    <row r="4" spans="1:25" x14ac:dyDescent="0.2">
      <c r="A4" s="75" t="s">
        <v>309</v>
      </c>
      <c r="B4" s="75">
        <v>-5.4359999999999999E-2</v>
      </c>
      <c r="C4" s="75">
        <v>1.0600000000000001E-91</v>
      </c>
      <c r="D4" s="75">
        <v>0.74170840000000005</v>
      </c>
      <c r="E4" s="75">
        <v>1</v>
      </c>
      <c r="F4" s="75">
        <v>0.19824800000000001</v>
      </c>
      <c r="G4" s="75">
        <v>0.619537</v>
      </c>
      <c r="H4" s="75">
        <v>0.195663</v>
      </c>
      <c r="I4" s="75">
        <v>159</v>
      </c>
      <c r="J4" s="75">
        <v>57</v>
      </c>
      <c r="K4" s="75">
        <v>2</v>
      </c>
      <c r="L4" s="75">
        <v>0</v>
      </c>
      <c r="M4" s="75">
        <v>0</v>
      </c>
      <c r="N4" s="75">
        <v>59</v>
      </c>
      <c r="O4" s="75">
        <v>27.064219999999999</v>
      </c>
      <c r="P4" s="75">
        <v>218</v>
      </c>
      <c r="Q4" s="75">
        <v>912</v>
      </c>
      <c r="R4" s="75">
        <v>270</v>
      </c>
      <c r="S4" s="75">
        <v>76</v>
      </c>
      <c r="T4" s="75">
        <v>11</v>
      </c>
      <c r="U4" s="75">
        <v>0</v>
      </c>
      <c r="V4" s="75">
        <v>357</v>
      </c>
      <c r="W4" s="75">
        <v>28.132390000000001</v>
      </c>
      <c r="X4" s="75">
        <v>1269</v>
      </c>
      <c r="Y4" s="75"/>
    </row>
    <row r="5" spans="1:25" x14ac:dyDescent="0.2">
      <c r="A5" s="75" t="s">
        <v>310</v>
      </c>
      <c r="B5" s="75">
        <v>0.457395</v>
      </c>
      <c r="C5" s="75">
        <v>2.5999999999999999E-105</v>
      </c>
      <c r="D5" s="75">
        <v>6.5189000000000002E-3</v>
      </c>
      <c r="E5" s="75">
        <v>3.5853749999999997E-2</v>
      </c>
      <c r="F5" s="75">
        <v>0.20730000000000001</v>
      </c>
      <c r="G5" s="75">
        <v>0.49781300000000001</v>
      </c>
      <c r="H5" s="75">
        <v>0.183007</v>
      </c>
      <c r="I5" s="75">
        <v>158</v>
      </c>
      <c r="J5" s="75">
        <v>56</v>
      </c>
      <c r="K5" s="75">
        <v>4</v>
      </c>
      <c r="L5" s="75">
        <v>0</v>
      </c>
      <c r="M5" s="75">
        <v>0</v>
      </c>
      <c r="N5" s="75">
        <v>60</v>
      </c>
      <c r="O5" s="75">
        <v>27.522939999999998</v>
      </c>
      <c r="P5" s="75">
        <v>218</v>
      </c>
      <c r="Q5" s="75">
        <v>1021</v>
      </c>
      <c r="R5" s="75">
        <v>233</v>
      </c>
      <c r="S5" s="75">
        <v>15</v>
      </c>
      <c r="T5" s="75">
        <v>0</v>
      </c>
      <c r="U5" s="75">
        <v>0</v>
      </c>
      <c r="V5" s="75">
        <v>248</v>
      </c>
      <c r="W5" s="75">
        <v>19.542950000000001</v>
      </c>
      <c r="X5" s="75">
        <v>1269</v>
      </c>
      <c r="Y5" s="75"/>
    </row>
    <row r="6" spans="1:25" x14ac:dyDescent="0.2">
      <c r="A6" s="75" t="s">
        <v>311</v>
      </c>
      <c r="B6" s="75">
        <v>0.19295899999999999</v>
      </c>
      <c r="C6" s="75">
        <v>5.5000000000000003E-117</v>
      </c>
      <c r="D6" s="75">
        <v>0.42676639999999999</v>
      </c>
      <c r="E6" s="75">
        <v>1</v>
      </c>
      <c r="F6" s="75">
        <v>0.21129899999999999</v>
      </c>
      <c r="G6" s="75">
        <v>0.639324</v>
      </c>
      <c r="H6" s="75">
        <v>0.202068</v>
      </c>
      <c r="I6" s="75">
        <v>195</v>
      </c>
      <c r="J6" s="75">
        <v>23</v>
      </c>
      <c r="K6" s="75">
        <v>0</v>
      </c>
      <c r="L6" s="75">
        <v>0</v>
      </c>
      <c r="M6" s="75">
        <v>0</v>
      </c>
      <c r="N6" s="75">
        <v>23</v>
      </c>
      <c r="O6" s="75">
        <v>10.550459999999999</v>
      </c>
      <c r="P6" s="75">
        <v>218</v>
      </c>
      <c r="Q6" s="75">
        <v>1159</v>
      </c>
      <c r="R6" s="75">
        <v>96</v>
      </c>
      <c r="S6" s="75">
        <v>12</v>
      </c>
      <c r="T6" s="75">
        <v>2</v>
      </c>
      <c r="U6" s="75">
        <v>0</v>
      </c>
      <c r="V6" s="75">
        <v>110</v>
      </c>
      <c r="W6" s="75">
        <v>8.6682430000000004</v>
      </c>
      <c r="X6" s="75">
        <v>1269</v>
      </c>
      <c r="Y6" s="75"/>
    </row>
    <row r="7" spans="1:25" x14ac:dyDescent="0.2">
      <c r="A7" s="75" t="s">
        <v>312</v>
      </c>
      <c r="B7" s="75">
        <v>0.11494699999999999</v>
      </c>
      <c r="C7" s="75">
        <v>1.4E-126</v>
      </c>
      <c r="D7" s="75">
        <v>0.91671060000000004</v>
      </c>
      <c r="E7" s="75"/>
      <c r="F7" s="75">
        <v>0.19850999999999999</v>
      </c>
      <c r="G7" s="75">
        <v>0.62122900000000003</v>
      </c>
      <c r="H7" s="75">
        <v>0.19656299999999999</v>
      </c>
      <c r="I7" s="75">
        <v>217</v>
      </c>
      <c r="J7" s="75">
        <v>1</v>
      </c>
      <c r="K7" s="75">
        <v>0</v>
      </c>
      <c r="L7" s="75">
        <v>0</v>
      </c>
      <c r="M7" s="75">
        <v>0</v>
      </c>
      <c r="N7" s="75">
        <v>1</v>
      </c>
      <c r="O7" s="75">
        <v>0.45871600000000001</v>
      </c>
      <c r="P7" s="75">
        <v>218</v>
      </c>
      <c r="Q7" s="75">
        <v>1264</v>
      </c>
      <c r="R7" s="75">
        <v>5</v>
      </c>
      <c r="S7" s="75">
        <v>0</v>
      </c>
      <c r="T7" s="75">
        <v>0</v>
      </c>
      <c r="U7" s="75">
        <v>0</v>
      </c>
      <c r="V7" s="75">
        <v>5</v>
      </c>
      <c r="W7" s="75">
        <v>0.394011</v>
      </c>
      <c r="X7" s="75">
        <v>1269</v>
      </c>
      <c r="Y7" s="75"/>
    </row>
    <row r="8" spans="1:25" x14ac:dyDescent="0.2">
      <c r="A8" s="75" t="s">
        <v>313</v>
      </c>
      <c r="B8" s="75">
        <v>-11.740399999999999</v>
      </c>
      <c r="C8" s="75">
        <v>8.4000000000000004E-127</v>
      </c>
      <c r="D8" s="75">
        <v>0.97522569999999997</v>
      </c>
      <c r="E8" s="75"/>
      <c r="F8" s="75">
        <v>0.19833200000000001</v>
      </c>
      <c r="G8" s="75">
        <v>0.635907</v>
      </c>
      <c r="H8" s="75">
        <v>0.197736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218</v>
      </c>
      <c r="Q8" s="75">
        <v>1267</v>
      </c>
      <c r="R8" s="75">
        <v>2</v>
      </c>
      <c r="S8" s="75">
        <v>0</v>
      </c>
      <c r="T8" s="75">
        <v>0</v>
      </c>
      <c r="U8" s="75">
        <v>0</v>
      </c>
      <c r="V8" s="75">
        <v>2</v>
      </c>
      <c r="W8" s="75">
        <v>0.15760399999999999</v>
      </c>
      <c r="X8" s="75">
        <v>1269</v>
      </c>
      <c r="Y8" s="75"/>
    </row>
    <row r="9" spans="1:25" x14ac:dyDescent="0.2">
      <c r="A9" s="75" t="s">
        <v>314</v>
      </c>
      <c r="B9" s="75">
        <v>-11.8293</v>
      </c>
      <c r="C9" s="75">
        <v>8.5E-127</v>
      </c>
      <c r="D9" s="75">
        <v>0.97505569999999997</v>
      </c>
      <c r="E9" s="75"/>
      <c r="F9" s="75">
        <v>0.18965699999999999</v>
      </c>
      <c r="G9" s="75">
        <v>0.63343099999999997</v>
      </c>
      <c r="H9" s="75">
        <v>0.20113400000000001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218</v>
      </c>
      <c r="Q9" s="75">
        <v>1267</v>
      </c>
      <c r="R9" s="75">
        <v>2</v>
      </c>
      <c r="S9" s="75">
        <v>0</v>
      </c>
      <c r="T9" s="75">
        <v>0</v>
      </c>
      <c r="U9" s="75">
        <v>0</v>
      </c>
      <c r="V9" s="75">
        <v>2</v>
      </c>
      <c r="W9" s="75">
        <v>0.15760399999999999</v>
      </c>
      <c r="X9" s="75">
        <v>1269</v>
      </c>
      <c r="Y9" s="75"/>
    </row>
    <row r="10" spans="1:25" x14ac:dyDescent="0.2">
      <c r="A10" s="75" t="s">
        <v>315</v>
      </c>
      <c r="B10" s="75">
        <v>-10.787100000000001</v>
      </c>
      <c r="C10" s="75">
        <v>6.2999999999999999E-127</v>
      </c>
      <c r="D10" s="75">
        <v>0.97350130000000001</v>
      </c>
      <c r="E10" s="75"/>
      <c r="F10" s="75">
        <v>0.19392799999999999</v>
      </c>
      <c r="G10" s="75">
        <v>0.63095999999999997</v>
      </c>
      <c r="H10" s="75">
        <v>0.19947400000000001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218</v>
      </c>
      <c r="Q10" s="75">
        <v>1268</v>
      </c>
      <c r="R10" s="75">
        <v>1</v>
      </c>
      <c r="S10" s="75">
        <v>0</v>
      </c>
      <c r="T10" s="75">
        <v>0</v>
      </c>
      <c r="U10" s="75">
        <v>0</v>
      </c>
      <c r="V10" s="75">
        <v>1</v>
      </c>
      <c r="W10" s="75">
        <v>7.8801999999999997E-2</v>
      </c>
      <c r="X10" s="75">
        <v>1269</v>
      </c>
      <c r="Y10" s="75"/>
    </row>
    <row r="11" spans="1:25" x14ac:dyDescent="0.2">
      <c r="A11" s="75" t="s">
        <v>316</v>
      </c>
      <c r="B11" s="75">
        <v>0.64876900000000004</v>
      </c>
      <c r="C11" s="75">
        <v>1.4E-125</v>
      </c>
      <c r="D11" s="75">
        <v>0.17289009999999999</v>
      </c>
      <c r="E11" s="75"/>
      <c r="F11" s="75">
        <v>0.195464</v>
      </c>
      <c r="G11" s="75">
        <v>0.56553399999999998</v>
      </c>
      <c r="H11" s="75">
        <v>0.19270999999999999</v>
      </c>
      <c r="I11" s="75">
        <v>212</v>
      </c>
      <c r="J11" s="75">
        <v>6</v>
      </c>
      <c r="K11" s="75">
        <v>0</v>
      </c>
      <c r="L11" s="75">
        <v>0</v>
      </c>
      <c r="M11" s="75">
        <v>0</v>
      </c>
      <c r="N11" s="75">
        <v>6</v>
      </c>
      <c r="O11" s="75">
        <v>2.752294</v>
      </c>
      <c r="P11" s="75">
        <v>218</v>
      </c>
      <c r="Q11" s="75">
        <v>1250</v>
      </c>
      <c r="R11" s="75">
        <v>19</v>
      </c>
      <c r="S11" s="75">
        <v>0</v>
      </c>
      <c r="T11" s="75">
        <v>0</v>
      </c>
      <c r="U11" s="75">
        <v>0</v>
      </c>
      <c r="V11" s="75">
        <v>19</v>
      </c>
      <c r="W11" s="75">
        <v>1.497242</v>
      </c>
      <c r="X11" s="75">
        <v>1269</v>
      </c>
      <c r="Y11" s="75"/>
    </row>
    <row r="12" spans="1:25" x14ac:dyDescent="0.2">
      <c r="A12" s="75" t="s">
        <v>317</v>
      </c>
      <c r="B12" s="75">
        <v>1.4216819999999999</v>
      </c>
      <c r="C12" s="75">
        <v>5.5000000000000004E-127</v>
      </c>
      <c r="D12" s="75">
        <v>1.67723E-2</v>
      </c>
      <c r="E12" s="75"/>
      <c r="F12" s="75">
        <v>0.24144199999999999</v>
      </c>
      <c r="G12" s="75">
        <v>0.50965700000000003</v>
      </c>
      <c r="H12" s="75">
        <v>0.207957</v>
      </c>
      <c r="I12" s="75">
        <v>213</v>
      </c>
      <c r="J12" s="75">
        <v>5</v>
      </c>
      <c r="K12" s="75">
        <v>0</v>
      </c>
      <c r="L12" s="75">
        <v>0</v>
      </c>
      <c r="M12" s="75">
        <v>0</v>
      </c>
      <c r="N12" s="75">
        <v>5</v>
      </c>
      <c r="O12" s="75">
        <v>2.2935780000000001</v>
      </c>
      <c r="P12" s="75">
        <v>218</v>
      </c>
      <c r="Q12" s="75">
        <v>1262</v>
      </c>
      <c r="R12" s="75">
        <v>6</v>
      </c>
      <c r="S12" s="75">
        <v>1</v>
      </c>
      <c r="T12" s="75">
        <v>0</v>
      </c>
      <c r="U12" s="75">
        <v>0</v>
      </c>
      <c r="V12" s="75">
        <v>7</v>
      </c>
      <c r="W12" s="75">
        <v>0.55161499999999997</v>
      </c>
      <c r="X12" s="75">
        <v>1269</v>
      </c>
      <c r="Y12" s="75"/>
    </row>
    <row r="13" spans="1:25" x14ac:dyDescent="0.2">
      <c r="A13" s="75" t="s">
        <v>318</v>
      </c>
      <c r="B13" s="75">
        <v>14.26501</v>
      </c>
      <c r="C13" s="75">
        <v>3.2000000000000002E-127</v>
      </c>
      <c r="D13" s="75">
        <v>0.9649626</v>
      </c>
      <c r="E13" s="75"/>
      <c r="F13" s="75">
        <v>0.19254399999999999</v>
      </c>
      <c r="G13" s="75">
        <v>0.59820399999999996</v>
      </c>
      <c r="H13" s="75">
        <v>0.224522</v>
      </c>
      <c r="I13" s="75">
        <v>217</v>
      </c>
      <c r="J13" s="75">
        <v>1</v>
      </c>
      <c r="K13" s="75">
        <v>0</v>
      </c>
      <c r="L13" s="75">
        <v>0</v>
      </c>
      <c r="M13" s="75">
        <v>0</v>
      </c>
      <c r="N13" s="75">
        <v>1</v>
      </c>
      <c r="O13" s="75">
        <v>0.45871600000000001</v>
      </c>
      <c r="P13" s="75">
        <v>218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1269</v>
      </c>
      <c r="Y13" s="75"/>
    </row>
    <row r="14" spans="1:25" x14ac:dyDescent="0.2">
      <c r="A14" s="75" t="s">
        <v>319</v>
      </c>
      <c r="B14" s="75">
        <v>-10.860099999999999</v>
      </c>
      <c r="C14" s="75">
        <v>6.4000000000000003E-127</v>
      </c>
      <c r="D14" s="75">
        <v>0.97332200000000002</v>
      </c>
      <c r="E14" s="75"/>
      <c r="F14" s="75">
        <v>0.196328</v>
      </c>
      <c r="G14" s="75">
        <v>0.61240899999999998</v>
      </c>
      <c r="H14" s="75">
        <v>0.19714599999999999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218</v>
      </c>
      <c r="Q14" s="75">
        <v>1268</v>
      </c>
      <c r="R14" s="75">
        <v>1</v>
      </c>
      <c r="S14" s="75">
        <v>0</v>
      </c>
      <c r="T14" s="75">
        <v>0</v>
      </c>
      <c r="U14" s="75">
        <v>0</v>
      </c>
      <c r="V14" s="75">
        <v>1</v>
      </c>
      <c r="W14" s="75">
        <v>7.8801999999999997E-2</v>
      </c>
      <c r="X14" s="75">
        <v>1269</v>
      </c>
      <c r="Y14" s="75"/>
    </row>
    <row r="15" spans="1:25" x14ac:dyDescent="0.2">
      <c r="A15" s="75" t="s">
        <v>320</v>
      </c>
      <c r="B15" s="75">
        <v>15.23962</v>
      </c>
      <c r="C15" s="75">
        <v>2.0000000000000001E-127</v>
      </c>
      <c r="D15" s="75">
        <v>0.96773419999999999</v>
      </c>
      <c r="E15" s="75"/>
      <c r="F15" s="75">
        <v>0.198681</v>
      </c>
      <c r="G15" s="75">
        <v>0.65042</v>
      </c>
      <c r="H15" s="75">
        <v>0.24762100000000001</v>
      </c>
      <c r="I15" s="75">
        <v>216</v>
      </c>
      <c r="J15" s="75">
        <v>3</v>
      </c>
      <c r="K15" s="75">
        <v>0</v>
      </c>
      <c r="L15" s="75">
        <v>0</v>
      </c>
      <c r="M15" s="75">
        <v>0</v>
      </c>
      <c r="N15" s="75">
        <v>3</v>
      </c>
      <c r="O15" s="75">
        <v>1.376147</v>
      </c>
      <c r="P15" s="75">
        <v>218</v>
      </c>
      <c r="Q15" s="75">
        <v>0</v>
      </c>
      <c r="R15" s="75">
        <v>1</v>
      </c>
      <c r="S15" s="75">
        <v>0</v>
      </c>
      <c r="T15" s="75">
        <v>0</v>
      </c>
      <c r="U15" s="75">
        <v>0</v>
      </c>
      <c r="V15" s="75">
        <v>1</v>
      </c>
      <c r="W15" s="75">
        <v>7.8801999999999997E-2</v>
      </c>
      <c r="X15" s="75">
        <v>1269</v>
      </c>
      <c r="Y15" s="75"/>
    </row>
    <row r="16" spans="1:25" x14ac:dyDescent="0.2">
      <c r="A16" t="s">
        <v>322</v>
      </c>
      <c r="C16">
        <v>4.7473929936650074E-127</v>
      </c>
      <c r="F16">
        <v>0.19839164821076111</v>
      </c>
      <c r="G16">
        <v>0.62110657428922789</v>
      </c>
      <c r="H16">
        <v>0.19562846649398305</v>
      </c>
      <c r="I16">
        <v>0</v>
      </c>
      <c r="J16">
        <v>5</v>
      </c>
      <c r="K16">
        <v>39</v>
      </c>
      <c r="L16">
        <v>71</v>
      </c>
      <c r="M16">
        <v>103</v>
      </c>
      <c r="N16">
        <v>218</v>
      </c>
      <c r="O16">
        <v>100</v>
      </c>
      <c r="P16">
        <v>218</v>
      </c>
      <c r="Q16">
        <v>0</v>
      </c>
      <c r="R16">
        <v>45</v>
      </c>
      <c r="S16">
        <v>181</v>
      </c>
      <c r="T16">
        <v>412</v>
      </c>
      <c r="U16">
        <v>631</v>
      </c>
      <c r="V16">
        <v>1269</v>
      </c>
      <c r="W16">
        <v>100</v>
      </c>
      <c r="X16">
        <v>1269</v>
      </c>
    </row>
    <row r="17" spans="1:25" x14ac:dyDescent="0.2">
      <c r="A17" s="76" t="s">
        <v>321</v>
      </c>
      <c r="B17" s="76">
        <v>-13.823700000000001</v>
      </c>
      <c r="C17" s="76">
        <v>2.1E-125</v>
      </c>
      <c r="D17" s="76">
        <v>0.97266030000000003</v>
      </c>
      <c r="E17" s="76"/>
      <c r="F17" s="76">
        <v>0.19472600000000001</v>
      </c>
      <c r="G17" s="76">
        <v>0.59335899999999997</v>
      </c>
      <c r="H17" s="76">
        <v>0.20130899999999999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218</v>
      </c>
      <c r="Q17" s="76">
        <v>1256</v>
      </c>
      <c r="R17" s="76">
        <v>1</v>
      </c>
      <c r="S17" s="76">
        <v>11</v>
      </c>
      <c r="T17" s="76">
        <v>1</v>
      </c>
      <c r="U17" s="76">
        <v>0</v>
      </c>
      <c r="V17" s="76">
        <v>13</v>
      </c>
      <c r="W17" s="76">
        <v>1.024429</v>
      </c>
      <c r="X17" s="76">
        <v>1269</v>
      </c>
      <c r="Y17" s="7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8020C-751B-42C1-989A-E462021AFED6}">
  <dimension ref="A1:V6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13.83203125" bestFit="1" customWidth="1"/>
    <col min="2" max="2" width="12.83203125" customWidth="1"/>
    <col min="3" max="3" width="12.5" bestFit="1" customWidth="1"/>
    <col min="4" max="4" width="16" bestFit="1" customWidth="1"/>
    <col min="5" max="5" width="13.5" bestFit="1" customWidth="1"/>
  </cols>
  <sheetData>
    <row r="1" spans="1:22" x14ac:dyDescent="0.2">
      <c r="A1" s="32" t="s">
        <v>498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3" spans="1:22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46</v>
      </c>
      <c r="H3" s="5"/>
      <c r="I3" s="107"/>
      <c r="J3" s="107"/>
      <c r="K3" s="107"/>
      <c r="L3" s="107"/>
      <c r="M3" s="5"/>
      <c r="N3" s="5"/>
      <c r="O3" s="5"/>
      <c r="P3" s="5"/>
      <c r="Q3" s="5"/>
      <c r="R3" s="5"/>
      <c r="S3" s="11"/>
      <c r="T3" s="11"/>
      <c r="U3" s="11"/>
    </row>
    <row r="4" spans="1:22" x14ac:dyDescent="0.2">
      <c r="A4" s="11" t="s">
        <v>47</v>
      </c>
      <c r="B4" s="8">
        <v>2.4360660836452461</v>
      </c>
      <c r="C4" s="30" t="s">
        <v>48</v>
      </c>
      <c r="D4" s="30" t="s">
        <v>49</v>
      </c>
      <c r="E4" s="33">
        <v>4.9171245715986512E-5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7"/>
    </row>
    <row r="5" spans="1:22" x14ac:dyDescent="0.2">
      <c r="A5" s="14" t="s">
        <v>50</v>
      </c>
      <c r="B5" s="23">
        <v>5.9271453183184288</v>
      </c>
      <c r="C5" s="14" t="s">
        <v>51</v>
      </c>
      <c r="D5" s="14" t="s">
        <v>52</v>
      </c>
      <c r="E5" s="34">
        <v>5.4623262072967083E-5</v>
      </c>
      <c r="F5" s="35"/>
      <c r="G5" s="35"/>
      <c r="H5" s="11"/>
      <c r="I5" s="19"/>
      <c r="J5" s="19"/>
      <c r="K5" s="19"/>
      <c r="L5" s="19"/>
      <c r="M5" s="11"/>
      <c r="N5" s="11"/>
      <c r="O5" s="19"/>
      <c r="P5" s="19"/>
      <c r="Q5" s="36"/>
      <c r="R5" s="20"/>
      <c r="S5" s="11"/>
      <c r="T5" s="11"/>
      <c r="U5" s="2"/>
      <c r="V5" s="17"/>
    </row>
    <row r="6" spans="1:22" x14ac:dyDescent="0.2">
      <c r="A6" s="26" t="s">
        <v>53</v>
      </c>
      <c r="B6" s="36"/>
      <c r="C6" s="30"/>
      <c r="D6" s="30"/>
      <c r="E6" s="33"/>
      <c r="F6" s="35"/>
      <c r="G6" s="35"/>
      <c r="H6" s="11"/>
      <c r="I6" s="19"/>
      <c r="J6" s="19"/>
      <c r="K6" s="19"/>
      <c r="L6" s="19"/>
      <c r="M6" s="11"/>
      <c r="N6" s="11"/>
      <c r="O6" s="19"/>
      <c r="P6" s="19"/>
      <c r="Q6" s="36"/>
      <c r="R6" s="20"/>
      <c r="S6" s="11"/>
      <c r="T6" s="11"/>
      <c r="U6" s="2"/>
    </row>
  </sheetData>
  <mergeCells count="1">
    <mergeCell ref="I3:L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23AF0-0C77-4B6E-B8AF-6AE362BC3176}">
  <dimension ref="A1:X11"/>
  <sheetViews>
    <sheetView workbookViewId="0">
      <selection activeCell="F34" sqref="F34"/>
    </sheetView>
  </sheetViews>
  <sheetFormatPr baseColWidth="10" defaultColWidth="8.83203125" defaultRowHeight="15" x14ac:dyDescent="0.2"/>
  <cols>
    <col min="1" max="1" width="13.83203125" bestFit="1" customWidth="1"/>
    <col min="2" max="2" width="9.83203125" bestFit="1" customWidth="1"/>
    <col min="3" max="3" width="13.83203125" bestFit="1" customWidth="1"/>
    <col min="4" max="4" width="9.83203125" customWidth="1"/>
    <col min="5" max="5" width="11.5" customWidth="1"/>
    <col min="6" max="6" width="12.5" bestFit="1" customWidth="1"/>
    <col min="7" max="7" width="16" bestFit="1" customWidth="1"/>
    <col min="8" max="8" width="11.1640625" customWidth="1"/>
    <col min="10" max="10" width="8.83203125" customWidth="1"/>
    <col min="11" max="11" width="8.33203125" bestFit="1" customWidth="1"/>
    <col min="12" max="12" width="13.6640625" customWidth="1"/>
    <col min="13" max="13" width="19.83203125" bestFit="1" customWidth="1"/>
    <col min="14" max="14" width="11" bestFit="1" customWidth="1"/>
  </cols>
  <sheetData>
    <row r="1" spans="1:24" s="35" customFormat="1" x14ac:dyDescent="0.2">
      <c r="A1" s="1" t="s">
        <v>497</v>
      </c>
      <c r="B1" s="8"/>
      <c r="C1" s="11"/>
      <c r="D1" s="11"/>
      <c r="E1" s="37"/>
      <c r="F1"/>
      <c r="G1"/>
      <c r="H1"/>
      <c r="I1"/>
      <c r="J1"/>
      <c r="K1"/>
      <c r="L1"/>
      <c r="M1"/>
      <c r="N1"/>
    </row>
    <row r="2" spans="1:24" s="35" customFormat="1" x14ac:dyDescent="0.2">
      <c r="A2" s="11"/>
      <c r="B2" s="8"/>
      <c r="C2" s="11"/>
      <c r="D2" s="11"/>
      <c r="E2" s="37"/>
      <c r="F2"/>
      <c r="G2"/>
      <c r="H2"/>
      <c r="I2"/>
      <c r="J2"/>
      <c r="K2"/>
      <c r="L2"/>
      <c r="M2"/>
      <c r="N2"/>
    </row>
    <row r="3" spans="1:24" s="35" customFormat="1" x14ac:dyDescent="0.2">
      <c r="A3" s="5"/>
      <c r="B3" s="102" t="s">
        <v>13</v>
      </c>
      <c r="C3" s="102"/>
      <c r="D3" s="102"/>
      <c r="E3" s="102"/>
      <c r="F3" s="5"/>
      <c r="G3" s="5"/>
      <c r="H3" s="5"/>
      <c r="I3" s="5"/>
      <c r="J3" s="5"/>
      <c r="K3" s="5"/>
      <c r="L3" s="11"/>
      <c r="M3" s="11"/>
      <c r="N3" s="11"/>
    </row>
    <row r="4" spans="1:24" s="35" customFormat="1" x14ac:dyDescent="0.2">
      <c r="A4" s="3" t="s">
        <v>0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54</v>
      </c>
      <c r="G4" s="3" t="s">
        <v>55</v>
      </c>
      <c r="H4" s="3" t="s">
        <v>18</v>
      </c>
      <c r="I4" s="3" t="s">
        <v>19</v>
      </c>
      <c r="J4" s="3" t="s">
        <v>1</v>
      </c>
      <c r="K4" s="3" t="s">
        <v>4</v>
      </c>
      <c r="L4" s="3" t="s">
        <v>20</v>
      </c>
      <c r="M4" s="3" t="s">
        <v>56</v>
      </c>
    </row>
    <row r="5" spans="1:24" x14ac:dyDescent="0.2">
      <c r="A5" t="s">
        <v>47</v>
      </c>
      <c r="B5" s="19">
        <v>26.432600000000001</v>
      </c>
      <c r="C5" s="19">
        <v>14.0283</v>
      </c>
      <c r="D5" s="19">
        <v>8.3332999999999995</v>
      </c>
      <c r="E5" s="19">
        <v>68.965500000000006</v>
      </c>
      <c r="F5" s="11" t="s">
        <v>57</v>
      </c>
      <c r="G5" s="11" t="s">
        <v>58</v>
      </c>
      <c r="H5" s="19">
        <v>0.74129999999999996</v>
      </c>
      <c r="I5" s="19">
        <v>0.1643</v>
      </c>
      <c r="J5" s="36">
        <f>EXP(H5)</f>
        <v>2.098662002496428</v>
      </c>
      <c r="K5" s="20">
        <v>8.0687065664129299E-4</v>
      </c>
      <c r="L5" s="38" t="s">
        <v>59</v>
      </c>
      <c r="M5" s="11">
        <v>0.24959999999999999</v>
      </c>
      <c r="P5" s="26"/>
      <c r="Q5" s="19"/>
      <c r="R5" s="19"/>
      <c r="S5" s="19"/>
      <c r="T5" s="19"/>
      <c r="U5" s="11"/>
      <c r="V5" s="11"/>
      <c r="W5" s="19"/>
    </row>
    <row r="6" spans="1:24" x14ac:dyDescent="0.2">
      <c r="A6" t="s">
        <v>50</v>
      </c>
      <c r="B6" s="19">
        <v>6.7382</v>
      </c>
      <c r="C6" s="19">
        <v>0.53069999999999995</v>
      </c>
      <c r="D6" s="19">
        <v>0</v>
      </c>
      <c r="E6" s="19">
        <v>6.8807</v>
      </c>
      <c r="F6" s="11" t="s">
        <v>60</v>
      </c>
      <c r="G6" s="11" t="s">
        <v>61</v>
      </c>
      <c r="H6" s="19">
        <v>1.6762999999999999</v>
      </c>
      <c r="I6" s="19">
        <v>0.35859999999999997</v>
      </c>
      <c r="J6" s="36">
        <f>EXP(H6)</f>
        <v>5.3457400960043966</v>
      </c>
      <c r="K6" s="20">
        <v>1.52664520344134E-3</v>
      </c>
      <c r="L6" s="38" t="s">
        <v>62</v>
      </c>
      <c r="M6" s="11">
        <v>0.7651</v>
      </c>
      <c r="P6" s="26"/>
      <c r="Q6" s="19"/>
      <c r="R6" s="19"/>
      <c r="S6" s="19"/>
      <c r="T6" s="19"/>
      <c r="U6" s="11"/>
      <c r="V6" s="11"/>
      <c r="W6" s="19"/>
    </row>
    <row r="7" spans="1:24" x14ac:dyDescent="0.2">
      <c r="A7" t="s">
        <v>63</v>
      </c>
      <c r="B7" s="19">
        <v>7.4859999999999998</v>
      </c>
      <c r="C7" s="19">
        <v>3.9628000000000001</v>
      </c>
      <c r="D7" s="19">
        <v>0</v>
      </c>
      <c r="E7" s="19">
        <v>12.9032</v>
      </c>
      <c r="F7" s="11" t="s">
        <v>64</v>
      </c>
      <c r="G7" s="11" t="s">
        <v>65</v>
      </c>
      <c r="H7" s="19">
        <v>1.74</v>
      </c>
      <c r="I7" s="19">
        <v>0.40360000000000001</v>
      </c>
      <c r="J7" s="36">
        <f>EXP(H7)</f>
        <v>5.6973434226719908</v>
      </c>
      <c r="K7" s="20">
        <v>5.0269847670392203E-3</v>
      </c>
      <c r="L7" s="38" t="s">
        <v>66</v>
      </c>
      <c r="M7" s="11">
        <v>0.79079999999999995</v>
      </c>
      <c r="P7" s="39"/>
      <c r="Q7" s="2"/>
    </row>
    <row r="8" spans="1:24" x14ac:dyDescent="0.2">
      <c r="A8" t="s">
        <v>67</v>
      </c>
      <c r="B8" s="19">
        <v>3.6697000000000002</v>
      </c>
      <c r="C8" s="19">
        <v>1.6999999999999999E-3</v>
      </c>
      <c r="D8" s="19">
        <v>0</v>
      </c>
      <c r="E8" s="19">
        <v>6.8966000000000003</v>
      </c>
      <c r="F8" s="11" t="s">
        <v>68</v>
      </c>
      <c r="G8" s="11" t="s">
        <v>69</v>
      </c>
      <c r="H8" s="19">
        <v>2.0179</v>
      </c>
      <c r="I8" s="19">
        <v>0.53059999999999996</v>
      </c>
      <c r="J8" s="36">
        <f>EXP(H8)</f>
        <v>7.5225110616784123</v>
      </c>
      <c r="K8" s="20">
        <v>3.7089749251123301E-2</v>
      </c>
      <c r="L8" s="38" t="s">
        <v>70</v>
      </c>
      <c r="M8" s="11">
        <v>0.99990000000000001</v>
      </c>
      <c r="N8" s="11"/>
      <c r="P8" s="2"/>
      <c r="Q8" s="2"/>
    </row>
    <row r="9" spans="1:24" x14ac:dyDescent="0.2">
      <c r="A9" s="40" t="s">
        <v>71</v>
      </c>
      <c r="B9" s="22">
        <v>27.697800000000001</v>
      </c>
      <c r="C9" s="22">
        <v>6.7488000000000001</v>
      </c>
      <c r="D9" s="22">
        <v>14.2857</v>
      </c>
      <c r="E9" s="22">
        <v>48.2759</v>
      </c>
      <c r="F9" s="14" t="s">
        <v>72</v>
      </c>
      <c r="G9" s="23" t="s">
        <v>73</v>
      </c>
      <c r="H9" s="22">
        <v>0.4803</v>
      </c>
      <c r="I9" s="22">
        <v>0.14949999999999999</v>
      </c>
      <c r="J9" s="41">
        <f>EXP(H9)</f>
        <v>1.6165592972441722</v>
      </c>
      <c r="K9" s="24">
        <v>0.100436923033623</v>
      </c>
      <c r="L9" s="42" t="s">
        <v>59</v>
      </c>
      <c r="M9" s="25">
        <v>0.39179999999999998</v>
      </c>
      <c r="N9" s="11"/>
      <c r="P9" s="2"/>
      <c r="Q9" s="2"/>
    </row>
    <row r="10" spans="1:24" x14ac:dyDescent="0.2">
      <c r="A10" s="26" t="s">
        <v>74</v>
      </c>
      <c r="B10" s="19"/>
      <c r="C10" s="19"/>
      <c r="D10" s="19"/>
      <c r="E10" s="19"/>
      <c r="F10" s="11"/>
      <c r="G10" s="11"/>
      <c r="H10" s="19"/>
      <c r="I10" s="19"/>
      <c r="J10" s="36"/>
      <c r="K10" s="21"/>
      <c r="L10" s="11"/>
      <c r="M10" s="21"/>
      <c r="O10" s="11"/>
      <c r="S10" s="2"/>
      <c r="T10" s="2"/>
      <c r="U10" s="2"/>
      <c r="V10" s="2"/>
      <c r="W10" s="2"/>
      <c r="X10" s="2"/>
    </row>
    <row r="11" spans="1:24" x14ac:dyDescent="0.2">
      <c r="M11" t="s">
        <v>75</v>
      </c>
    </row>
  </sheetData>
  <mergeCells count="1">
    <mergeCell ref="B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B68A-B047-459B-8F54-37CC920F190F}">
  <dimension ref="A1:Q10"/>
  <sheetViews>
    <sheetView zoomScale="140" zoomScaleNormal="140" workbookViewId="0">
      <selection activeCell="A2" sqref="A2"/>
    </sheetView>
  </sheetViews>
  <sheetFormatPr baseColWidth="10" defaultColWidth="8.83203125" defaultRowHeight="15" x14ac:dyDescent="0.2"/>
  <cols>
    <col min="1" max="1" width="13.83203125" bestFit="1" customWidth="1"/>
    <col min="2" max="2" width="15.1640625" bestFit="1" customWidth="1"/>
    <col min="3" max="3" width="20.1640625" bestFit="1" customWidth="1"/>
    <col min="4" max="4" width="14.5" customWidth="1"/>
    <col min="5" max="5" width="16.1640625" customWidth="1"/>
    <col min="6" max="6" width="11" customWidth="1"/>
    <col min="7" max="7" width="13.5" customWidth="1"/>
    <col min="8" max="8" width="14.83203125" customWidth="1"/>
    <col min="9" max="9" width="11.1640625" customWidth="1"/>
  </cols>
  <sheetData>
    <row r="1" spans="1:17" x14ac:dyDescent="0.2">
      <c r="A1" s="1" t="s">
        <v>496</v>
      </c>
      <c r="J1" s="43"/>
    </row>
    <row r="3" spans="1:17" x14ac:dyDescent="0.2">
      <c r="A3" s="11"/>
      <c r="B3" s="11"/>
      <c r="C3" s="11"/>
      <c r="D3" s="102" t="s">
        <v>24</v>
      </c>
      <c r="E3" s="102"/>
      <c r="F3" s="102" t="s">
        <v>25</v>
      </c>
      <c r="G3" s="102"/>
      <c r="H3" s="102" t="s">
        <v>26</v>
      </c>
      <c r="I3" s="102"/>
      <c r="J3" s="43"/>
    </row>
    <row r="4" spans="1:17" x14ac:dyDescent="0.2">
      <c r="A4" s="14"/>
      <c r="B4" s="3" t="s">
        <v>27</v>
      </c>
      <c r="C4" s="3" t="s">
        <v>28</v>
      </c>
      <c r="D4" s="3" t="s">
        <v>1</v>
      </c>
      <c r="E4" s="3" t="s">
        <v>29</v>
      </c>
      <c r="F4" s="3" t="s">
        <v>1</v>
      </c>
      <c r="G4" s="3" t="s">
        <v>29</v>
      </c>
      <c r="H4" s="3" t="s">
        <v>1</v>
      </c>
      <c r="I4" s="3" t="s">
        <v>4</v>
      </c>
    </row>
    <row r="5" spans="1:17" s="11" customFormat="1" x14ac:dyDescent="0.2">
      <c r="A5" s="11" t="s">
        <v>47</v>
      </c>
      <c r="B5" s="11" t="s">
        <v>30</v>
      </c>
      <c r="C5" s="11" t="s">
        <v>76</v>
      </c>
      <c r="D5" s="8">
        <v>1.094533472937923</v>
      </c>
      <c r="E5" s="20">
        <v>0.78613743738578534</v>
      </c>
      <c r="F5" s="8">
        <v>2.1617750401209128</v>
      </c>
      <c r="G5" s="20">
        <v>2.0888194803904483E-2</v>
      </c>
      <c r="H5" s="44">
        <v>2.0195286724047969</v>
      </c>
      <c r="I5" s="20">
        <v>4.3443829395211579E-3</v>
      </c>
      <c r="J5" s="20"/>
      <c r="M5" s="5"/>
      <c r="N5" s="5"/>
      <c r="O5" s="5"/>
    </row>
    <row r="6" spans="1:17" s="11" customFormat="1" x14ac:dyDescent="0.2">
      <c r="A6" s="30" t="s">
        <v>50</v>
      </c>
      <c r="B6" s="30" t="s">
        <v>77</v>
      </c>
      <c r="C6" s="30" t="s">
        <v>78</v>
      </c>
      <c r="D6" s="36">
        <v>1.6047809239004882</v>
      </c>
      <c r="E6" s="33">
        <v>0.39876456658212778</v>
      </c>
      <c r="F6" s="36">
        <v>4.1377315276398861</v>
      </c>
      <c r="G6" s="33">
        <v>1.2395921776688367E-2</v>
      </c>
      <c r="H6" s="36">
        <v>3.4619592328002713</v>
      </c>
      <c r="I6" s="33">
        <v>5.6524602248166383E-2</v>
      </c>
      <c r="M6" s="19"/>
      <c r="O6" s="8"/>
    </row>
    <row r="7" spans="1:17" s="11" customFormat="1" x14ac:dyDescent="0.2">
      <c r="A7" s="38" t="s">
        <v>63</v>
      </c>
      <c r="B7" s="11" t="s">
        <v>38</v>
      </c>
      <c r="C7" s="11" t="s">
        <v>79</v>
      </c>
      <c r="D7" s="8">
        <v>2.2658241914493145</v>
      </c>
      <c r="E7" s="20">
        <v>0.14195859813435396</v>
      </c>
      <c r="F7" s="8">
        <v>7.8158939015914601</v>
      </c>
      <c r="G7" s="20">
        <v>7.5756129111949116E-4</v>
      </c>
      <c r="H7" s="8">
        <v>3.4665200089874499</v>
      </c>
      <c r="I7" s="10" t="s">
        <v>80</v>
      </c>
    </row>
    <row r="8" spans="1:17" s="30" customFormat="1" x14ac:dyDescent="0.2">
      <c r="A8" s="38" t="s">
        <v>67</v>
      </c>
      <c r="B8" s="11" t="s">
        <v>81</v>
      </c>
      <c r="C8" s="10" t="s">
        <v>82</v>
      </c>
      <c r="D8" s="7">
        <v>0.99236099429172375</v>
      </c>
      <c r="E8" s="45">
        <v>0.99247504803518061</v>
      </c>
      <c r="F8" s="7">
        <v>4.0877352638145386</v>
      </c>
      <c r="G8" s="45">
        <v>0.10930928800115801</v>
      </c>
      <c r="H8" s="7">
        <v>5.1610256908676808</v>
      </c>
      <c r="I8" s="20" t="s">
        <v>83</v>
      </c>
      <c r="K8" s="33"/>
      <c r="P8" s="10"/>
      <c r="Q8" s="10"/>
    </row>
    <row r="9" spans="1:17" s="11" customFormat="1" x14ac:dyDescent="0.2">
      <c r="A9" s="42" t="s">
        <v>71</v>
      </c>
      <c r="B9" s="14" t="s">
        <v>84</v>
      </c>
      <c r="C9" s="14" t="s">
        <v>36</v>
      </c>
      <c r="D9" s="46">
        <v>1.0413079131185543</v>
      </c>
      <c r="E9" s="47">
        <v>0.89493122116122226</v>
      </c>
      <c r="F9" s="46">
        <v>1.8417665560826515</v>
      </c>
      <c r="G9" s="47">
        <v>3.7128725445891082E-2</v>
      </c>
      <c r="H9" s="46">
        <v>1.6720910845933721</v>
      </c>
      <c r="I9" s="47">
        <v>2.9032532304114751E-2</v>
      </c>
      <c r="K9" s="20"/>
      <c r="P9" s="10"/>
      <c r="Q9" s="10"/>
    </row>
    <row r="10" spans="1:17" s="11" customFormat="1" x14ac:dyDescent="0.2">
      <c r="A10" s="26" t="s">
        <v>85</v>
      </c>
      <c r="B10"/>
      <c r="C10"/>
      <c r="D10"/>
      <c r="E10"/>
      <c r="F10"/>
      <c r="G10"/>
      <c r="H10"/>
      <c r="I10"/>
      <c r="J10" s="10"/>
      <c r="K10" s="10"/>
      <c r="L10" s="10"/>
      <c r="M10" s="10"/>
      <c r="N10" s="10"/>
      <c r="O10" s="10"/>
      <c r="P10" s="10"/>
      <c r="Q10" s="10"/>
    </row>
  </sheetData>
  <mergeCells count="3">
    <mergeCell ref="D3:E3"/>
    <mergeCell ref="F3:G3"/>
    <mergeCell ref="H3:I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29F6-5D9B-B540-B4A5-98BA9E2942E0}">
  <dimension ref="A1:F10"/>
  <sheetViews>
    <sheetView workbookViewId="0">
      <selection activeCell="A2" sqref="A2"/>
    </sheetView>
  </sheetViews>
  <sheetFormatPr baseColWidth="10" defaultRowHeight="15" x14ac:dyDescent="0.2"/>
  <cols>
    <col min="1" max="1" width="14.1640625" customWidth="1"/>
    <col min="2" max="2" width="15.6640625" bestFit="1" customWidth="1"/>
    <col min="4" max="4" width="20.6640625" customWidth="1"/>
    <col min="5" max="5" width="22.5" customWidth="1"/>
    <col min="6" max="6" width="18.6640625" bestFit="1" customWidth="1"/>
  </cols>
  <sheetData>
    <row r="1" spans="1:6" x14ac:dyDescent="0.2">
      <c r="A1" s="32" t="s">
        <v>495</v>
      </c>
    </row>
    <row r="4" spans="1:6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46</v>
      </c>
      <c r="F4" s="3" t="s">
        <v>375</v>
      </c>
    </row>
    <row r="5" spans="1:6" x14ac:dyDescent="0.2">
      <c r="A5" s="11" t="s">
        <v>47</v>
      </c>
      <c r="B5" s="8">
        <v>2.4916896892127829</v>
      </c>
      <c r="C5" s="11" t="s">
        <v>57</v>
      </c>
      <c r="D5" s="11" t="s">
        <v>58</v>
      </c>
      <c r="E5" s="20">
        <v>3.3652830112117292E-5</v>
      </c>
      <c r="F5" s="20">
        <v>3.2578816532604232E-5</v>
      </c>
    </row>
    <row r="6" spans="1:6" x14ac:dyDescent="0.2">
      <c r="A6" s="30" t="s">
        <v>50</v>
      </c>
      <c r="B6" s="8">
        <v>4.6236940159487334</v>
      </c>
      <c r="C6" s="11" t="s">
        <v>60</v>
      </c>
      <c r="D6" s="11" t="s">
        <v>61</v>
      </c>
      <c r="E6" s="20">
        <v>1.8550423150524421E-3</v>
      </c>
      <c r="F6" s="20">
        <v>1.05849350646659E-3</v>
      </c>
    </row>
    <row r="7" spans="1:6" x14ac:dyDescent="0.2">
      <c r="A7" s="11" t="s">
        <v>63</v>
      </c>
      <c r="B7" s="8">
        <v>8.2908264828480327</v>
      </c>
      <c r="C7" s="11" t="s">
        <v>64</v>
      </c>
      <c r="D7" s="11" t="s">
        <v>65</v>
      </c>
      <c r="E7" s="11" t="s">
        <v>376</v>
      </c>
      <c r="F7" s="20">
        <v>5.8062356272525344E-5</v>
      </c>
    </row>
    <row r="8" spans="1:6" x14ac:dyDescent="0.2">
      <c r="A8" s="11" t="s">
        <v>67</v>
      </c>
      <c r="B8" s="8">
        <v>5.4547144895542168</v>
      </c>
      <c r="C8" s="11" t="s">
        <v>68</v>
      </c>
      <c r="D8" s="11" t="s">
        <v>69</v>
      </c>
      <c r="E8" s="11" t="s">
        <v>377</v>
      </c>
      <c r="F8" s="20">
        <v>4.0530321731801664E-4</v>
      </c>
    </row>
    <row r="9" spans="1:6" x14ac:dyDescent="0.2">
      <c r="A9" s="14" t="s">
        <v>71</v>
      </c>
      <c r="B9" s="23">
        <v>0.93548288567305449</v>
      </c>
      <c r="C9" s="14" t="s">
        <v>72</v>
      </c>
      <c r="D9" s="23" t="s">
        <v>73</v>
      </c>
      <c r="E9" s="24">
        <v>1</v>
      </c>
      <c r="F9" s="24">
        <v>2.0668990779346636E-3</v>
      </c>
    </row>
    <row r="10" spans="1:6" x14ac:dyDescent="0.2">
      <c r="A10" s="26" t="s">
        <v>378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828B7-25BA-4E2E-B29D-7E51DAA7E4F6}">
  <dimension ref="A1:F54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24.1640625" bestFit="1" customWidth="1"/>
    <col min="2" max="2" width="10.33203125" customWidth="1"/>
    <col min="3" max="3" width="11.1640625" customWidth="1"/>
    <col min="4" max="4" width="19.6640625" bestFit="1" customWidth="1"/>
    <col min="5" max="5" width="12.5" bestFit="1" customWidth="1"/>
    <col min="6" max="6" width="16" bestFit="1" customWidth="1"/>
    <col min="9" max="9" width="23" bestFit="1" customWidth="1"/>
    <col min="10" max="10" width="9.5" customWidth="1"/>
    <col min="11" max="11" width="9.33203125" customWidth="1"/>
    <col min="12" max="12" width="20" customWidth="1"/>
    <col min="13" max="13" width="12.5" customWidth="1"/>
    <col min="14" max="14" width="16" customWidth="1"/>
  </cols>
  <sheetData>
    <row r="1" spans="1:6" x14ac:dyDescent="0.2">
      <c r="A1" s="1" t="s">
        <v>494</v>
      </c>
    </row>
    <row r="3" spans="1:6" x14ac:dyDescent="0.2">
      <c r="A3" s="64" t="s">
        <v>235</v>
      </c>
      <c r="B3" s="64" t="s">
        <v>1</v>
      </c>
      <c r="C3" s="64" t="s">
        <v>86</v>
      </c>
      <c r="D3" s="64" t="s">
        <v>145</v>
      </c>
      <c r="E3" s="3" t="s">
        <v>2</v>
      </c>
      <c r="F3" s="3" t="s">
        <v>3</v>
      </c>
    </row>
    <row r="4" spans="1:6" x14ac:dyDescent="0.2">
      <c r="A4" t="s">
        <v>401</v>
      </c>
      <c r="B4" s="8">
        <v>1.2821440114621552</v>
      </c>
      <c r="C4" s="21">
        <v>0.46753374306248302</v>
      </c>
      <c r="D4" s="21">
        <v>1</v>
      </c>
      <c r="E4" s="11" t="s">
        <v>413</v>
      </c>
      <c r="F4" s="11" t="s">
        <v>234</v>
      </c>
    </row>
    <row r="5" spans="1:6" x14ac:dyDescent="0.2">
      <c r="A5" t="s">
        <v>402</v>
      </c>
      <c r="B5" s="8">
        <v>6.0248850147078441</v>
      </c>
      <c r="C5" s="21">
        <v>0.20602736469728999</v>
      </c>
      <c r="D5" s="21">
        <v>1</v>
      </c>
      <c r="E5" s="11" t="s">
        <v>210</v>
      </c>
      <c r="F5" s="11" t="s">
        <v>202</v>
      </c>
    </row>
    <row r="6" spans="1:6" x14ac:dyDescent="0.2">
      <c r="A6" t="s">
        <v>403</v>
      </c>
      <c r="B6" s="8">
        <v>2.0682900515110774</v>
      </c>
      <c r="C6" s="21">
        <v>0.530604675962982</v>
      </c>
      <c r="D6" s="21">
        <v>1</v>
      </c>
      <c r="E6" s="11" t="s">
        <v>210</v>
      </c>
      <c r="F6" s="11" t="s">
        <v>230</v>
      </c>
    </row>
    <row r="7" spans="1:6" x14ac:dyDescent="0.2">
      <c r="A7" t="s">
        <v>233</v>
      </c>
      <c r="B7" s="8">
        <v>1.6716253510234462</v>
      </c>
      <c r="C7" s="21">
        <v>9.4585844517097398E-3</v>
      </c>
      <c r="D7" s="21">
        <v>1</v>
      </c>
      <c r="E7" s="11" t="s">
        <v>232</v>
      </c>
      <c r="F7" s="11" t="s">
        <v>231</v>
      </c>
    </row>
    <row r="8" spans="1:6" x14ac:dyDescent="0.2">
      <c r="A8" t="s">
        <v>229</v>
      </c>
      <c r="B8" s="8">
        <v>1.3745776013249049</v>
      </c>
      <c r="C8" s="21">
        <v>3.8235816766787001E-2</v>
      </c>
      <c r="D8" s="21">
        <v>1</v>
      </c>
      <c r="E8" s="11" t="s">
        <v>133</v>
      </c>
      <c r="F8" s="11" t="s">
        <v>228</v>
      </c>
    </row>
    <row r="9" spans="1:6" x14ac:dyDescent="0.2">
      <c r="A9" t="s">
        <v>227</v>
      </c>
      <c r="B9" s="8">
        <v>0.76743944226053729</v>
      </c>
      <c r="C9" s="21">
        <v>7.5047510525139E-2</v>
      </c>
      <c r="D9" s="21">
        <v>1</v>
      </c>
      <c r="E9" s="11" t="s">
        <v>226</v>
      </c>
      <c r="F9" s="11" t="s">
        <v>225</v>
      </c>
    </row>
    <row r="10" spans="1:6" x14ac:dyDescent="0.2">
      <c r="A10" t="s">
        <v>224</v>
      </c>
      <c r="B10" s="8">
        <v>1.293458566895626</v>
      </c>
      <c r="C10" s="21">
        <v>0.345488509325663</v>
      </c>
      <c r="D10" s="21">
        <v>1</v>
      </c>
      <c r="E10" s="11" t="s">
        <v>223</v>
      </c>
      <c r="F10" s="11" t="s">
        <v>414</v>
      </c>
    </row>
    <row r="11" spans="1:6" x14ac:dyDescent="0.2">
      <c r="A11" t="s">
        <v>209</v>
      </c>
      <c r="B11" s="8">
        <v>0.92399354895654684</v>
      </c>
      <c r="C11" s="21">
        <v>0.65942850633585703</v>
      </c>
      <c r="D11" s="21">
        <v>1</v>
      </c>
      <c r="E11" s="11" t="s">
        <v>208</v>
      </c>
      <c r="F11" s="11" t="s">
        <v>207</v>
      </c>
    </row>
    <row r="12" spans="1:6" x14ac:dyDescent="0.2">
      <c r="A12" t="s">
        <v>206</v>
      </c>
      <c r="B12" s="8">
        <v>0.97370439301867373</v>
      </c>
      <c r="C12" s="21">
        <v>0.89384628149892897</v>
      </c>
      <c r="D12" s="21">
        <v>1</v>
      </c>
      <c r="E12" s="11" t="s">
        <v>205</v>
      </c>
      <c r="F12" s="11" t="s">
        <v>204</v>
      </c>
    </row>
    <row r="13" spans="1:6" x14ac:dyDescent="0.2">
      <c r="A13" t="s">
        <v>203</v>
      </c>
      <c r="B13" s="8">
        <v>1.9036724350009243E-5</v>
      </c>
      <c r="C13" s="21">
        <v>0.97329986685805903</v>
      </c>
      <c r="D13" s="21">
        <v>1</v>
      </c>
      <c r="E13" s="11" t="s">
        <v>200</v>
      </c>
      <c r="F13" s="11" t="s">
        <v>202</v>
      </c>
    </row>
    <row r="14" spans="1:6" x14ac:dyDescent="0.2">
      <c r="A14" t="s">
        <v>201</v>
      </c>
      <c r="B14" s="8">
        <v>8.2179497539962277E-6</v>
      </c>
      <c r="C14" s="21">
        <v>0.97529422583997305</v>
      </c>
      <c r="D14" s="21">
        <v>1</v>
      </c>
      <c r="E14" s="11" t="s">
        <v>200</v>
      </c>
      <c r="F14" s="11" t="s">
        <v>199</v>
      </c>
    </row>
    <row r="15" spans="1:6" x14ac:dyDescent="0.2">
      <c r="A15" t="s">
        <v>198</v>
      </c>
      <c r="B15" s="8">
        <v>1.1639800203540711</v>
      </c>
      <c r="C15" s="21">
        <v>0.46900898328031798</v>
      </c>
      <c r="D15" s="21">
        <v>1</v>
      </c>
      <c r="E15" s="11" t="s">
        <v>197</v>
      </c>
      <c r="F15" s="11" t="s">
        <v>196</v>
      </c>
    </row>
    <row r="16" spans="1:6" x14ac:dyDescent="0.2">
      <c r="A16" t="s">
        <v>222</v>
      </c>
      <c r="B16" s="8">
        <v>0.9639839595296914</v>
      </c>
      <c r="C16" s="21">
        <v>0.81669117610393505</v>
      </c>
      <c r="D16" s="21">
        <v>1</v>
      </c>
      <c r="E16" s="11" t="s">
        <v>221</v>
      </c>
      <c r="F16" s="11" t="s">
        <v>220</v>
      </c>
    </row>
    <row r="17" spans="1:6" x14ac:dyDescent="0.2">
      <c r="A17" t="s">
        <v>219</v>
      </c>
      <c r="B17" s="8">
        <v>1.3399708492335825</v>
      </c>
      <c r="C17" s="21">
        <v>7.4295859493856697E-2</v>
      </c>
      <c r="D17" s="21">
        <v>1</v>
      </c>
      <c r="E17" s="11" t="s">
        <v>218</v>
      </c>
      <c r="F17" s="11" t="s">
        <v>217</v>
      </c>
    </row>
    <row r="18" spans="1:6" x14ac:dyDescent="0.2">
      <c r="A18" t="s">
        <v>216</v>
      </c>
      <c r="B18" s="8">
        <v>0.93015798235488856</v>
      </c>
      <c r="C18" s="21">
        <v>0.70746321522694899</v>
      </c>
      <c r="D18" s="21">
        <v>1</v>
      </c>
      <c r="E18" s="11" t="s">
        <v>215</v>
      </c>
      <c r="F18" s="11" t="s">
        <v>214</v>
      </c>
    </row>
    <row r="19" spans="1:6" x14ac:dyDescent="0.2">
      <c r="A19" t="s">
        <v>213</v>
      </c>
      <c r="B19" s="8">
        <v>1.8931854873979578E-5</v>
      </c>
      <c r="C19" s="21">
        <v>0.97328630118093296</v>
      </c>
      <c r="D19" s="21">
        <v>1</v>
      </c>
      <c r="E19" s="11" t="s">
        <v>200</v>
      </c>
      <c r="F19" s="11" t="s">
        <v>202</v>
      </c>
    </row>
    <row r="20" spans="1:6" x14ac:dyDescent="0.2">
      <c r="A20" s="40" t="s">
        <v>212</v>
      </c>
      <c r="B20" s="23" t="s">
        <v>211</v>
      </c>
      <c r="C20" s="25">
        <v>0.96496820459733101</v>
      </c>
      <c r="D20" s="25">
        <v>1</v>
      </c>
      <c r="E20" s="14" t="s">
        <v>210</v>
      </c>
      <c r="F20" s="14" t="s">
        <v>200</v>
      </c>
    </row>
    <row r="21" spans="1:6" x14ac:dyDescent="0.2">
      <c r="A21" t="s">
        <v>195</v>
      </c>
      <c r="B21" s="83"/>
      <c r="C21" s="21"/>
      <c r="D21" s="21"/>
      <c r="E21" s="84"/>
      <c r="F21" s="85"/>
    </row>
    <row r="43" spans="3:4" x14ac:dyDescent="0.2">
      <c r="C43" s="81"/>
      <c r="D43" s="81"/>
    </row>
    <row r="44" spans="3:4" x14ac:dyDescent="0.2">
      <c r="C44" s="81"/>
      <c r="D44" s="81"/>
    </row>
    <row r="45" spans="3:4" x14ac:dyDescent="0.2">
      <c r="C45" s="81"/>
      <c r="D45" s="81"/>
    </row>
    <row r="46" spans="3:4" x14ac:dyDescent="0.2">
      <c r="C46" s="81"/>
      <c r="D46" s="81"/>
    </row>
    <row r="47" spans="3:4" x14ac:dyDescent="0.2">
      <c r="C47" s="81"/>
      <c r="D47" s="81"/>
    </row>
    <row r="48" spans="3:4" x14ac:dyDescent="0.2">
      <c r="C48" s="81"/>
      <c r="D48" s="81"/>
    </row>
    <row r="49" spans="3:4" x14ac:dyDescent="0.2">
      <c r="C49" s="81"/>
      <c r="D49" s="81"/>
    </row>
    <row r="50" spans="3:4" x14ac:dyDescent="0.2">
      <c r="C50" s="81"/>
      <c r="D50" s="81"/>
    </row>
    <row r="51" spans="3:4" x14ac:dyDescent="0.2">
      <c r="C51" s="81"/>
      <c r="D51" s="81"/>
    </row>
    <row r="52" spans="3:4" x14ac:dyDescent="0.2">
      <c r="C52" s="81"/>
      <c r="D52" s="81"/>
    </row>
    <row r="53" spans="3:4" x14ac:dyDescent="0.2">
      <c r="C53" s="81"/>
      <c r="D53" s="81"/>
    </row>
    <row r="54" spans="3:4" x14ac:dyDescent="0.2">
      <c r="C54" s="81"/>
      <c r="D54" s="8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B9FA4-98D5-4450-B89B-E7139F3E7317}">
  <dimension ref="A1:F12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20.1640625" bestFit="1" customWidth="1"/>
    <col min="2" max="2" width="10.83203125" customWidth="1"/>
    <col min="3" max="3" width="16.5" customWidth="1"/>
    <col min="4" max="4" width="19.6640625" bestFit="1" customWidth="1"/>
    <col min="5" max="5" width="12.5" bestFit="1" customWidth="1"/>
    <col min="6" max="6" width="16" bestFit="1" customWidth="1"/>
    <col min="8" max="8" width="20.6640625" customWidth="1"/>
    <col min="9" max="9" width="21.83203125" customWidth="1"/>
    <col min="10" max="10" width="11.5" customWidth="1"/>
    <col min="11" max="11" width="25" customWidth="1"/>
  </cols>
  <sheetData>
    <row r="1" spans="1:6" x14ac:dyDescent="0.2">
      <c r="A1" s="1" t="s">
        <v>493</v>
      </c>
    </row>
    <row r="2" spans="1:6" x14ac:dyDescent="0.2">
      <c r="A2" s="60"/>
    </row>
    <row r="4" spans="1:6" x14ac:dyDescent="0.2">
      <c r="A4" s="64" t="s">
        <v>235</v>
      </c>
      <c r="B4" s="64" t="s">
        <v>1</v>
      </c>
      <c r="C4" s="64" t="s">
        <v>86</v>
      </c>
      <c r="D4" s="70" t="s">
        <v>145</v>
      </c>
      <c r="E4" s="3" t="s">
        <v>2</v>
      </c>
      <c r="F4" s="3" t="s">
        <v>3</v>
      </c>
    </row>
    <row r="5" spans="1:6" x14ac:dyDescent="0.2">
      <c r="A5" t="s">
        <v>415</v>
      </c>
      <c r="B5" s="8">
        <v>1.5720485028975755</v>
      </c>
      <c r="C5" s="21">
        <v>1.20543155787717E-2</v>
      </c>
      <c r="D5" s="21">
        <v>0.108488840208946</v>
      </c>
      <c r="E5" s="11" t="s">
        <v>416</v>
      </c>
      <c r="F5" s="11" t="s">
        <v>419</v>
      </c>
    </row>
    <row r="6" spans="1:6" x14ac:dyDescent="0.2">
      <c r="A6" t="s">
        <v>260</v>
      </c>
      <c r="B6" s="8">
        <v>1.3745776013249049</v>
      </c>
      <c r="C6" s="21">
        <v>3.8235816766787001E-2</v>
      </c>
      <c r="D6" s="21">
        <v>0.34412235090108301</v>
      </c>
      <c r="E6" s="11" t="s">
        <v>405</v>
      </c>
      <c r="F6" s="11" t="s">
        <v>409</v>
      </c>
    </row>
    <row r="7" spans="1:6" x14ac:dyDescent="0.2">
      <c r="A7" t="s">
        <v>259</v>
      </c>
      <c r="B7" s="8">
        <v>0.81086786883996875</v>
      </c>
      <c r="C7" s="21">
        <v>0.166734577403366</v>
      </c>
      <c r="D7" s="21">
        <v>1</v>
      </c>
      <c r="E7" s="11" t="s">
        <v>417</v>
      </c>
      <c r="F7" s="11" t="s">
        <v>420</v>
      </c>
    </row>
    <row r="8" spans="1:6" x14ac:dyDescent="0.2">
      <c r="A8" t="s">
        <v>255</v>
      </c>
      <c r="B8" s="8">
        <v>0.93574615286495777</v>
      </c>
      <c r="C8" s="21">
        <v>0.66696250497617804</v>
      </c>
      <c r="D8" s="21">
        <v>1</v>
      </c>
      <c r="E8" s="11" t="s">
        <v>418</v>
      </c>
      <c r="F8" s="11" t="s">
        <v>421</v>
      </c>
    </row>
    <row r="9" spans="1:6" x14ac:dyDescent="0.2">
      <c r="A9" t="s">
        <v>254</v>
      </c>
      <c r="B9" s="8">
        <v>1.1639800203540711</v>
      </c>
      <c r="C9" s="21">
        <v>0.46900898328031798</v>
      </c>
      <c r="D9" s="21">
        <v>1</v>
      </c>
      <c r="E9" s="11" t="s">
        <v>406</v>
      </c>
      <c r="F9" s="11" t="s">
        <v>410</v>
      </c>
    </row>
    <row r="10" spans="1:6" x14ac:dyDescent="0.2">
      <c r="A10" t="s">
        <v>258</v>
      </c>
      <c r="B10" s="8">
        <v>0.9639839595296914</v>
      </c>
      <c r="C10" s="21">
        <v>0.81669117610393505</v>
      </c>
      <c r="D10" s="21">
        <v>1</v>
      </c>
      <c r="E10" s="11" t="s">
        <v>407</v>
      </c>
      <c r="F10" s="11" t="s">
        <v>411</v>
      </c>
    </row>
    <row r="11" spans="1:6" x14ac:dyDescent="0.2">
      <c r="A11" t="s">
        <v>257</v>
      </c>
      <c r="B11" s="8">
        <v>1.3399708492335825</v>
      </c>
      <c r="C11" s="21">
        <v>7.4295859493856697E-2</v>
      </c>
      <c r="D11" s="21">
        <v>0.668662735444711</v>
      </c>
      <c r="E11" s="11" t="s">
        <v>408</v>
      </c>
      <c r="F11" s="11" t="s">
        <v>412</v>
      </c>
    </row>
    <row r="12" spans="1:6" x14ac:dyDescent="0.2">
      <c r="A12" s="40" t="s">
        <v>256</v>
      </c>
      <c r="B12" s="23">
        <v>0.95440176869638016</v>
      </c>
      <c r="C12" s="25">
        <v>0.80717584329747005</v>
      </c>
      <c r="D12" s="25">
        <v>1</v>
      </c>
      <c r="E12" s="14" t="s">
        <v>404</v>
      </c>
      <c r="F12" s="14" t="s">
        <v>422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A9F0-90E5-4C04-899A-585A4C6A81FA}">
  <dimension ref="A1:L29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24.1640625" bestFit="1" customWidth="1"/>
    <col min="2" max="2" width="9.83203125" bestFit="1" customWidth="1"/>
    <col min="3" max="3" width="13.83203125" bestFit="1" customWidth="1"/>
    <col min="4" max="4" width="8.6640625" customWidth="1"/>
    <col min="5" max="5" width="9.1640625" customWidth="1"/>
    <col min="6" max="6" width="12" customWidth="1"/>
    <col min="7" max="7" width="12.5" customWidth="1"/>
    <col min="8" max="8" width="7.6640625" customWidth="1"/>
    <col min="9" max="9" width="11" customWidth="1"/>
    <col min="10" max="10" width="19.6640625" bestFit="1" customWidth="1"/>
    <col min="11" max="11" width="8.5" bestFit="1" customWidth="1"/>
    <col min="12" max="12" width="20.5" bestFit="1" customWidth="1"/>
    <col min="17" max="17" width="29.83203125" customWidth="1"/>
  </cols>
  <sheetData>
    <row r="1" spans="1:12" x14ac:dyDescent="0.2">
      <c r="A1" s="1" t="s">
        <v>492</v>
      </c>
    </row>
    <row r="2" spans="1:12" x14ac:dyDescent="0.2">
      <c r="A2" s="18"/>
      <c r="C2" s="65"/>
    </row>
    <row r="3" spans="1:12" x14ac:dyDescent="0.2">
      <c r="A3" s="11"/>
      <c r="B3" s="102" t="s">
        <v>13</v>
      </c>
      <c r="C3" s="102"/>
      <c r="D3" s="102"/>
      <c r="E3" s="102"/>
      <c r="F3" s="5"/>
      <c r="G3" s="5"/>
      <c r="H3" s="5"/>
      <c r="I3" s="5"/>
      <c r="J3" s="5"/>
      <c r="K3" s="5"/>
      <c r="L3" s="11"/>
    </row>
    <row r="4" spans="1:12" x14ac:dyDescent="0.2">
      <c r="A4" s="3" t="s">
        <v>0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1</v>
      </c>
      <c r="I4" s="3" t="s">
        <v>86</v>
      </c>
      <c r="J4" s="3" t="s">
        <v>145</v>
      </c>
      <c r="K4" s="3" t="s">
        <v>193</v>
      </c>
      <c r="L4" s="3" t="s">
        <v>56</v>
      </c>
    </row>
    <row r="5" spans="1:12" x14ac:dyDescent="0.2">
      <c r="A5" t="s">
        <v>198</v>
      </c>
      <c r="B5" s="86">
        <v>0.14169999999999999</v>
      </c>
      <c r="C5" s="86">
        <v>1.8800000000000001E-2</v>
      </c>
      <c r="D5" s="86">
        <v>3.2300000000000002E-2</v>
      </c>
      <c r="E5" s="86">
        <v>0.14680000000000001</v>
      </c>
      <c r="F5" s="86">
        <v>0.22550000000000001</v>
      </c>
      <c r="G5" s="86">
        <v>0.19370000000000001</v>
      </c>
      <c r="H5" s="82">
        <f>EXP(F5)</f>
        <v>1.2529490341163931</v>
      </c>
      <c r="I5" s="38">
        <v>0.24440000000000001</v>
      </c>
      <c r="J5" s="38">
        <v>0.99929999999999997</v>
      </c>
      <c r="K5" s="38" t="s">
        <v>147</v>
      </c>
      <c r="L5" s="69">
        <v>0.77290000000000003</v>
      </c>
    </row>
    <row r="6" spans="1:12" x14ac:dyDescent="0.2">
      <c r="A6" t="s">
        <v>201</v>
      </c>
      <c r="B6" s="86">
        <v>0</v>
      </c>
      <c r="C6" s="86">
        <v>0</v>
      </c>
      <c r="D6" s="86">
        <v>0</v>
      </c>
      <c r="E6" s="86">
        <v>0</v>
      </c>
      <c r="F6" s="86">
        <v>-11.709199999999999</v>
      </c>
      <c r="G6" s="86">
        <v>378.0933</v>
      </c>
      <c r="H6" s="82">
        <f t="shared" ref="H6:H27" si="0">EXP(F6)</f>
        <v>8.217865944993511E-6</v>
      </c>
      <c r="I6" s="38">
        <v>0.97529999999999994</v>
      </c>
      <c r="J6" s="38">
        <v>0.99929999999999997</v>
      </c>
      <c r="K6" s="38" t="s">
        <v>253</v>
      </c>
      <c r="L6" s="69">
        <v>1</v>
      </c>
    </row>
    <row r="7" spans="1:12" x14ac:dyDescent="0.2">
      <c r="A7" t="s">
        <v>203</v>
      </c>
      <c r="B7" s="86">
        <v>0</v>
      </c>
      <c r="C7" s="86">
        <v>0</v>
      </c>
      <c r="D7" s="86">
        <v>0</v>
      </c>
      <c r="E7" s="86">
        <v>0</v>
      </c>
      <c r="F7" s="86">
        <v>-10.8691</v>
      </c>
      <c r="G7" s="86">
        <v>324.74369999999999</v>
      </c>
      <c r="H7" s="82">
        <f t="shared" si="0"/>
        <v>1.90374969491075E-5</v>
      </c>
      <c r="I7" s="38">
        <v>0.97330000000000005</v>
      </c>
      <c r="J7" s="38">
        <v>0.99929999999999997</v>
      </c>
      <c r="K7" s="38" t="s">
        <v>253</v>
      </c>
      <c r="L7" s="69">
        <v>1</v>
      </c>
    </row>
    <row r="8" spans="1:12" x14ac:dyDescent="0.2">
      <c r="A8" t="s">
        <v>206</v>
      </c>
      <c r="B8" s="86">
        <v>0.15590000000000001</v>
      </c>
      <c r="C8" s="86">
        <v>1.54E-2</v>
      </c>
      <c r="D8" s="86">
        <v>0</v>
      </c>
      <c r="E8" s="86">
        <v>0.16059999999999999</v>
      </c>
      <c r="F8" s="86">
        <v>-5.5800000000000002E-2</v>
      </c>
      <c r="G8" s="86">
        <v>0.1903</v>
      </c>
      <c r="H8" s="82">
        <f t="shared" si="0"/>
        <v>0.94572826262961784</v>
      </c>
      <c r="I8" s="38">
        <v>0.76919999999999999</v>
      </c>
      <c r="J8" s="38">
        <v>0.99929999999999997</v>
      </c>
      <c r="K8" s="38" t="s">
        <v>252</v>
      </c>
      <c r="L8" s="69">
        <v>0.87690000000000001</v>
      </c>
    </row>
    <row r="9" spans="1:12" x14ac:dyDescent="0.2">
      <c r="A9" t="s">
        <v>209</v>
      </c>
      <c r="B9" s="86">
        <v>0.20349999999999999</v>
      </c>
      <c r="C9" s="86">
        <v>2.6700000000000002E-2</v>
      </c>
      <c r="D9" s="86">
        <v>9.5200000000000007E-2</v>
      </c>
      <c r="E9" s="86">
        <v>0.25</v>
      </c>
      <c r="F9" s="86">
        <v>-5.8500000000000003E-2</v>
      </c>
      <c r="G9" s="86">
        <v>0.16089999999999999</v>
      </c>
      <c r="H9" s="82">
        <f t="shared" si="0"/>
        <v>0.94317824039966658</v>
      </c>
      <c r="I9" s="38">
        <v>0.71589999999999998</v>
      </c>
      <c r="J9" s="38">
        <v>0.99929999999999997</v>
      </c>
      <c r="K9" s="38" t="s">
        <v>245</v>
      </c>
      <c r="L9" s="69">
        <v>0.1966</v>
      </c>
    </row>
    <row r="10" spans="1:12" x14ac:dyDescent="0.2">
      <c r="A10" t="s">
        <v>251</v>
      </c>
      <c r="B10" s="86">
        <v>0.10340000000000001</v>
      </c>
      <c r="C10" s="86">
        <v>0</v>
      </c>
      <c r="D10" s="86">
        <v>0.10340000000000001</v>
      </c>
      <c r="E10" s="86">
        <v>0.10340000000000001</v>
      </c>
      <c r="F10" s="86">
        <v>1.0653999999999999</v>
      </c>
      <c r="G10" s="86">
        <v>1.2266999999999999</v>
      </c>
      <c r="H10" s="82">
        <f t="shared" si="0"/>
        <v>2.9019995517513215</v>
      </c>
      <c r="I10" s="38">
        <v>0.3851</v>
      </c>
      <c r="J10" s="38">
        <v>0.99929999999999997</v>
      </c>
      <c r="K10" s="38" t="s">
        <v>250</v>
      </c>
      <c r="L10" s="69">
        <v>1</v>
      </c>
    </row>
    <row r="11" spans="1:12" x14ac:dyDescent="0.2">
      <c r="A11" t="s">
        <v>249</v>
      </c>
      <c r="B11" s="86">
        <v>3.4500000000000003E-2</v>
      </c>
      <c r="C11" s="86">
        <v>0</v>
      </c>
      <c r="D11" s="86">
        <v>3.4500000000000003E-2</v>
      </c>
      <c r="E11" s="86">
        <v>3.4500000000000003E-2</v>
      </c>
      <c r="F11" s="86">
        <v>15.832800000000001</v>
      </c>
      <c r="G11" s="86">
        <v>1455.3976</v>
      </c>
      <c r="H11" s="82" t="s">
        <v>211</v>
      </c>
      <c r="I11" s="38">
        <v>0.99129999999999996</v>
      </c>
      <c r="J11" s="38">
        <v>0.99929999999999997</v>
      </c>
      <c r="K11" s="38" t="s">
        <v>250</v>
      </c>
      <c r="L11" s="69">
        <v>1</v>
      </c>
    </row>
    <row r="12" spans="1:12" x14ac:dyDescent="0.2">
      <c r="A12" t="s">
        <v>212</v>
      </c>
      <c r="B12" s="86">
        <v>6.9000000000000006E-2</v>
      </c>
      <c r="C12" s="86">
        <v>2.0000000000000001E-4</v>
      </c>
      <c r="D12" s="86">
        <v>0</v>
      </c>
      <c r="E12" s="86">
        <v>6.9000000000000006E-2</v>
      </c>
      <c r="F12" s="86">
        <v>0.15310000000000001</v>
      </c>
      <c r="G12" s="86">
        <v>1.0162</v>
      </c>
      <c r="H12" s="82">
        <f t="shared" si="0"/>
        <v>1.1654415172674513</v>
      </c>
      <c r="I12" s="38">
        <v>0.88019999999999998</v>
      </c>
      <c r="J12" s="38">
        <v>0.99929999999999997</v>
      </c>
      <c r="K12" s="38" t="s">
        <v>236</v>
      </c>
      <c r="L12" s="69">
        <v>1</v>
      </c>
    </row>
    <row r="13" spans="1:12" x14ac:dyDescent="0.2">
      <c r="A13" t="s">
        <v>248</v>
      </c>
      <c r="B13" s="86">
        <v>2.9399999999999999E-2</v>
      </c>
      <c r="C13" s="86">
        <v>3.4099999999999998E-2</v>
      </c>
      <c r="D13" s="86">
        <v>0</v>
      </c>
      <c r="E13" s="86">
        <v>6.9000000000000006E-2</v>
      </c>
      <c r="F13" s="86">
        <v>-1.0077</v>
      </c>
      <c r="G13" s="86">
        <v>1101.7090000000001</v>
      </c>
      <c r="H13" s="82">
        <f t="shared" si="0"/>
        <v>0.36505764732273904</v>
      </c>
      <c r="I13" s="38">
        <v>0.99929999999999997</v>
      </c>
      <c r="J13" s="38">
        <v>0.99929999999999997</v>
      </c>
      <c r="K13" s="38" t="s">
        <v>238</v>
      </c>
      <c r="L13" s="69">
        <v>0.98880000000000001</v>
      </c>
    </row>
    <row r="14" spans="1:12" x14ac:dyDescent="0.2">
      <c r="A14" t="s">
        <v>213</v>
      </c>
      <c r="B14" s="86">
        <v>3.4500000000000003E-2</v>
      </c>
      <c r="C14" s="86">
        <v>2.0000000000000001E-4</v>
      </c>
      <c r="D14" s="86">
        <v>0</v>
      </c>
      <c r="E14" s="86">
        <v>4.7600000000000003E-2</v>
      </c>
      <c r="F14" s="86">
        <v>-0.1188</v>
      </c>
      <c r="G14" s="86">
        <v>1.4702</v>
      </c>
      <c r="H14" s="82">
        <f t="shared" si="0"/>
        <v>0.88798538007944228</v>
      </c>
      <c r="I14" s="38">
        <v>0.93559999999999999</v>
      </c>
      <c r="J14" s="38">
        <v>0.99929999999999997</v>
      </c>
      <c r="K14" s="38" t="s">
        <v>247</v>
      </c>
      <c r="L14" s="69">
        <v>0.99939999999999996</v>
      </c>
    </row>
    <row r="15" spans="1:12" x14ac:dyDescent="0.2">
      <c r="A15" t="s">
        <v>246</v>
      </c>
      <c r="B15" s="86">
        <v>0</v>
      </c>
      <c r="C15" s="86">
        <v>0</v>
      </c>
      <c r="D15" s="86">
        <v>0</v>
      </c>
      <c r="E15" s="86">
        <v>0</v>
      </c>
      <c r="F15" s="86">
        <v>-15.0672</v>
      </c>
      <c r="G15" s="86">
        <v>1455.3976</v>
      </c>
      <c r="H15" s="82">
        <f t="shared" si="0"/>
        <v>2.8602117225583622E-7</v>
      </c>
      <c r="I15" s="38">
        <v>0.99170000000000003</v>
      </c>
      <c r="J15" s="38">
        <v>0.99929999999999997</v>
      </c>
      <c r="K15" s="38" t="s">
        <v>243</v>
      </c>
      <c r="L15" s="69">
        <v>1</v>
      </c>
    </row>
    <row r="16" spans="1:12" x14ac:dyDescent="0.2">
      <c r="A16" t="s">
        <v>216</v>
      </c>
      <c r="B16" s="86">
        <v>0.16389999999999999</v>
      </c>
      <c r="C16" s="86">
        <v>3.0700000000000002E-2</v>
      </c>
      <c r="D16" s="86">
        <v>3.4500000000000003E-2</v>
      </c>
      <c r="E16" s="86">
        <v>0.17430000000000001</v>
      </c>
      <c r="F16" s="86">
        <v>-7.8200000000000006E-2</v>
      </c>
      <c r="G16" s="86">
        <v>0.17680000000000001</v>
      </c>
      <c r="H16" s="82">
        <f t="shared" si="0"/>
        <v>0.92477945215628587</v>
      </c>
      <c r="I16" s="38">
        <v>0.6583</v>
      </c>
      <c r="J16" s="38">
        <v>0.99929999999999997</v>
      </c>
      <c r="K16" s="38" t="s">
        <v>245</v>
      </c>
      <c r="L16" s="69">
        <v>0.90959999999999996</v>
      </c>
    </row>
    <row r="17" spans="1:12" x14ac:dyDescent="0.2">
      <c r="A17" t="s">
        <v>219</v>
      </c>
      <c r="B17" s="86">
        <v>0.35630000000000001</v>
      </c>
      <c r="C17" s="86">
        <v>0.1087</v>
      </c>
      <c r="D17" s="86">
        <v>0.28899999999999998</v>
      </c>
      <c r="E17" s="86">
        <v>0.58620000000000005</v>
      </c>
      <c r="F17" s="86">
        <v>0.27379999999999999</v>
      </c>
      <c r="G17" s="86">
        <v>0.13750000000000001</v>
      </c>
      <c r="H17" s="82">
        <f t="shared" si="0"/>
        <v>1.3149517855808193</v>
      </c>
      <c r="I17" s="38">
        <v>4.641E-2</v>
      </c>
      <c r="J17" s="38">
        <v>0.37128</v>
      </c>
      <c r="K17" s="38" t="s">
        <v>148</v>
      </c>
      <c r="L17" s="69">
        <v>0.90210000000000001</v>
      </c>
    </row>
    <row r="18" spans="1:12" x14ac:dyDescent="0.2">
      <c r="A18" t="s">
        <v>222</v>
      </c>
      <c r="B18" s="86">
        <v>0.32179999999999997</v>
      </c>
      <c r="C18" s="86">
        <v>5.91E-2</v>
      </c>
      <c r="D18" s="86">
        <v>0.19350000000000001</v>
      </c>
      <c r="E18" s="86">
        <v>0.48280000000000001</v>
      </c>
      <c r="F18" s="86">
        <v>6.5100000000000005E-2</v>
      </c>
      <c r="G18" s="86">
        <v>0.13919999999999999</v>
      </c>
      <c r="H18" s="82">
        <f t="shared" si="0"/>
        <v>1.067265745622604</v>
      </c>
      <c r="I18" s="38">
        <v>0.64019999999999999</v>
      </c>
      <c r="J18" s="38">
        <v>0.99929999999999997</v>
      </c>
      <c r="K18" s="38" t="s">
        <v>244</v>
      </c>
      <c r="L18" s="69">
        <v>7.3440000000000005E-2</v>
      </c>
    </row>
    <row r="19" spans="1:12" x14ac:dyDescent="0.2">
      <c r="A19" t="s">
        <v>242</v>
      </c>
      <c r="B19" s="86">
        <v>3.4500000000000003E-2</v>
      </c>
      <c r="C19" s="86">
        <v>0</v>
      </c>
      <c r="D19" s="86">
        <v>3.4500000000000003E-2</v>
      </c>
      <c r="E19" s="86">
        <v>3.4500000000000003E-2</v>
      </c>
      <c r="F19" s="86">
        <v>-0.59719999999999995</v>
      </c>
      <c r="G19" s="86">
        <v>1.3041</v>
      </c>
      <c r="H19" s="82">
        <f t="shared" si="0"/>
        <v>0.55035046202602844</v>
      </c>
      <c r="I19" s="38">
        <v>0.64700000000000002</v>
      </c>
      <c r="J19" s="38">
        <v>0.99929999999999997</v>
      </c>
      <c r="K19" s="38" t="s">
        <v>243</v>
      </c>
      <c r="L19" s="69">
        <v>1</v>
      </c>
    </row>
    <row r="20" spans="1:12" x14ac:dyDescent="0.2">
      <c r="A20" t="s">
        <v>224</v>
      </c>
      <c r="B20" s="86">
        <v>9.4100000000000003E-2</v>
      </c>
      <c r="C20" s="86">
        <v>2.8799999999999999E-2</v>
      </c>
      <c r="D20" s="86">
        <v>8.2600000000000007E-2</v>
      </c>
      <c r="E20" s="86">
        <v>0.1724</v>
      </c>
      <c r="F20" s="86">
        <v>0.2477</v>
      </c>
      <c r="G20" s="86">
        <v>0.24049999999999999</v>
      </c>
      <c r="H20" s="82">
        <f t="shared" si="0"/>
        <v>1.2810755518742938</v>
      </c>
      <c r="I20" s="38">
        <v>0.3029</v>
      </c>
      <c r="J20" s="38">
        <v>0.99929999999999997</v>
      </c>
      <c r="K20" s="38" t="s">
        <v>241</v>
      </c>
      <c r="L20" s="69">
        <v>0.7258</v>
      </c>
    </row>
    <row r="21" spans="1:12" x14ac:dyDescent="0.2">
      <c r="A21" t="s">
        <v>227</v>
      </c>
      <c r="B21" s="86">
        <v>0.56659999999999999</v>
      </c>
      <c r="C21" s="86">
        <v>8.3900000000000002E-2</v>
      </c>
      <c r="D21" s="86">
        <v>0.42859999999999998</v>
      </c>
      <c r="E21" s="86">
        <v>0.9032</v>
      </c>
      <c r="F21" s="86">
        <v>-0.29880000000000001</v>
      </c>
      <c r="G21" s="86">
        <v>0.1331</v>
      </c>
      <c r="H21" s="82">
        <f t="shared" si="0"/>
        <v>0.74170773614907448</v>
      </c>
      <c r="I21" s="38">
        <v>2.4799999999999999E-2</v>
      </c>
      <c r="J21" s="38">
        <v>0.248</v>
      </c>
      <c r="K21" s="38" t="s">
        <v>240</v>
      </c>
      <c r="L21" s="69">
        <v>0.7369</v>
      </c>
    </row>
    <row r="22" spans="1:12" x14ac:dyDescent="0.2">
      <c r="A22" t="s">
        <v>229</v>
      </c>
      <c r="B22" s="86">
        <v>0.37259999999999999</v>
      </c>
      <c r="C22" s="86">
        <v>7.2900000000000006E-2</v>
      </c>
      <c r="D22" s="86">
        <v>0.129</v>
      </c>
      <c r="E22" s="86">
        <v>0.52380000000000004</v>
      </c>
      <c r="F22" s="86">
        <v>0.38190000000000002</v>
      </c>
      <c r="G22" s="86">
        <v>0.13830000000000001</v>
      </c>
      <c r="H22" s="82">
        <f t="shared" si="0"/>
        <v>1.4650655712502629</v>
      </c>
      <c r="I22" s="38">
        <v>5.7670000000000004E-3</v>
      </c>
      <c r="J22" s="38">
        <v>0.11534</v>
      </c>
      <c r="K22" s="38" t="s">
        <v>147</v>
      </c>
      <c r="L22" s="69">
        <v>0.13639999999999999</v>
      </c>
    </row>
    <row r="23" spans="1:12" x14ac:dyDescent="0.2">
      <c r="A23" t="s">
        <v>403</v>
      </c>
      <c r="B23" s="86">
        <v>4.5999999999999999E-3</v>
      </c>
      <c r="C23" s="86">
        <v>0</v>
      </c>
      <c r="D23" s="86">
        <v>0</v>
      </c>
      <c r="E23" s="86">
        <v>4.5999999999999999E-3</v>
      </c>
      <c r="F23" s="86">
        <v>0.72670000000000001</v>
      </c>
      <c r="G23" s="86">
        <v>1.1589</v>
      </c>
      <c r="H23" s="82">
        <f t="shared" si="0"/>
        <v>2.0682441280642583</v>
      </c>
      <c r="I23" s="38">
        <v>0.53059999999999996</v>
      </c>
      <c r="J23" s="38">
        <v>0.99929999999999997</v>
      </c>
      <c r="K23" s="38" t="s">
        <v>239</v>
      </c>
      <c r="L23" s="69">
        <v>0.99129999999999996</v>
      </c>
    </row>
    <row r="24" spans="1:12" x14ac:dyDescent="0.2">
      <c r="A24" t="s">
        <v>423</v>
      </c>
      <c r="B24" s="86">
        <v>1.9800000000000002E-2</v>
      </c>
      <c r="C24" s="86">
        <v>1.7000000000000001E-2</v>
      </c>
      <c r="D24" s="86">
        <v>0</v>
      </c>
      <c r="E24" s="86">
        <v>3.4500000000000003E-2</v>
      </c>
      <c r="F24" s="86">
        <v>2.2645</v>
      </c>
      <c r="G24" s="86">
        <v>1103.7687000000001</v>
      </c>
      <c r="H24" s="82">
        <f t="shared" si="0"/>
        <v>9.6263102424996809</v>
      </c>
      <c r="I24" s="38">
        <v>0.99839999999999995</v>
      </c>
      <c r="J24" s="38">
        <v>0.99929999999999997</v>
      </c>
      <c r="K24" s="38" t="s">
        <v>238</v>
      </c>
      <c r="L24" s="69">
        <v>0.98909999999999998</v>
      </c>
    </row>
    <row r="25" spans="1:12" x14ac:dyDescent="0.2">
      <c r="A25" t="s">
        <v>402</v>
      </c>
      <c r="B25" s="86">
        <v>4.5999999999999999E-3</v>
      </c>
      <c r="C25" s="86">
        <v>0</v>
      </c>
      <c r="D25" s="86">
        <v>4.5999999999999999E-3</v>
      </c>
      <c r="E25" s="86">
        <v>4.1700000000000001E-2</v>
      </c>
      <c r="F25" s="86">
        <v>1.7959000000000001</v>
      </c>
      <c r="G25" s="86">
        <v>1.4201999999999999</v>
      </c>
      <c r="H25" s="82">
        <f t="shared" si="0"/>
        <v>6.0248946876756699</v>
      </c>
      <c r="I25" s="38">
        <v>0.20599999999999999</v>
      </c>
      <c r="J25" s="38">
        <v>0.99929999999999997</v>
      </c>
      <c r="K25" s="38" t="s">
        <v>237</v>
      </c>
      <c r="L25" s="69">
        <v>0.99319999999999997</v>
      </c>
    </row>
    <row r="26" spans="1:12" x14ac:dyDescent="0.2">
      <c r="A26" t="s">
        <v>233</v>
      </c>
      <c r="B26" s="86">
        <v>0.1915</v>
      </c>
      <c r="C26" s="86">
        <v>7.4899999999999994E-2</v>
      </c>
      <c r="D26" s="86">
        <v>9.5200000000000007E-2</v>
      </c>
      <c r="E26" s="86">
        <v>0.4138</v>
      </c>
      <c r="F26" s="86">
        <v>0.53690000000000004</v>
      </c>
      <c r="G26" s="86">
        <v>0.17580000000000001</v>
      </c>
      <c r="H26" s="82">
        <f t="shared" si="0"/>
        <v>1.7106954778113974</v>
      </c>
      <c r="I26" s="38">
        <v>2.2550000000000001E-3</v>
      </c>
      <c r="J26" s="38">
        <v>9.0200000000000002E-2</v>
      </c>
      <c r="K26" s="38" t="s">
        <v>59</v>
      </c>
      <c r="L26" s="69">
        <v>0.41610000000000003</v>
      </c>
    </row>
    <row r="27" spans="1:12" x14ac:dyDescent="0.2">
      <c r="A27" s="40" t="s">
        <v>401</v>
      </c>
      <c r="B27" s="87">
        <v>5.0200000000000002E-2</v>
      </c>
      <c r="C27" s="87">
        <v>6.9999999999999999E-4</v>
      </c>
      <c r="D27" s="87">
        <v>0</v>
      </c>
      <c r="E27" s="87">
        <v>5.0500000000000003E-2</v>
      </c>
      <c r="F27" s="87">
        <v>0.2112</v>
      </c>
      <c r="G27" s="87">
        <v>0.3291</v>
      </c>
      <c r="H27" s="46">
        <f t="shared" si="0"/>
        <v>1.2351593622323005</v>
      </c>
      <c r="I27" s="42">
        <v>0.52100000000000002</v>
      </c>
      <c r="J27" s="42">
        <v>0.99929999999999997</v>
      </c>
      <c r="K27" s="42" t="s">
        <v>236</v>
      </c>
      <c r="L27" s="68">
        <v>0.98380000000000001</v>
      </c>
    </row>
    <row r="28" spans="1:12" x14ac:dyDescent="0.2">
      <c r="A28" t="s">
        <v>194</v>
      </c>
      <c r="B28" s="19"/>
      <c r="C28" s="19"/>
      <c r="D28" s="19"/>
      <c r="E28" s="19"/>
      <c r="F28" s="19"/>
      <c r="G28" s="19"/>
      <c r="H28" s="8"/>
      <c r="I28" s="21"/>
      <c r="J28" s="21"/>
      <c r="K28" s="11"/>
      <c r="L28" s="21"/>
    </row>
    <row r="29" spans="1:12" x14ac:dyDescent="0.2">
      <c r="B29" s="19"/>
      <c r="C29" s="19"/>
      <c r="D29" s="19"/>
      <c r="E29" s="19"/>
      <c r="F29" s="19"/>
      <c r="G29" s="19"/>
      <c r="H29" s="8"/>
      <c r="I29" s="21"/>
      <c r="J29" s="21"/>
      <c r="K29" s="11"/>
      <c r="L29" s="21"/>
    </row>
  </sheetData>
  <mergeCells count="1">
    <mergeCell ref="B3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6C40-EB46-4A50-A14D-E8400C8D9EC8}">
  <dimension ref="A1:L26"/>
  <sheetViews>
    <sheetView workbookViewId="0">
      <selection activeCell="E27" sqref="E27"/>
    </sheetView>
  </sheetViews>
  <sheetFormatPr baseColWidth="10" defaultColWidth="8.83203125" defaultRowHeight="15" x14ac:dyDescent="0.2"/>
  <cols>
    <col min="1" max="1" width="20.1640625" bestFit="1" customWidth="1"/>
    <col min="2" max="2" width="9.83203125" bestFit="1" customWidth="1"/>
    <col min="3" max="3" width="13.33203125" bestFit="1" customWidth="1"/>
    <col min="4" max="4" width="10" customWidth="1"/>
    <col min="5" max="5" width="12.1640625" customWidth="1"/>
    <col min="6" max="7" width="11.1640625" customWidth="1"/>
    <col min="8" max="8" width="10.6640625" customWidth="1"/>
    <col min="9" max="9" width="12.6640625" customWidth="1"/>
    <col min="10" max="10" width="19.83203125" bestFit="1" customWidth="1"/>
    <col min="11" max="11" width="8.5" bestFit="1" customWidth="1"/>
    <col min="12" max="12" width="20.5" bestFit="1" customWidth="1"/>
    <col min="16" max="16" width="18" customWidth="1"/>
  </cols>
  <sheetData>
    <row r="1" spans="1:12" x14ac:dyDescent="0.2">
      <c r="A1" s="1" t="s">
        <v>491</v>
      </c>
    </row>
    <row r="3" spans="1:12" x14ac:dyDescent="0.2">
      <c r="A3" s="5"/>
      <c r="B3" s="102" t="s">
        <v>13</v>
      </c>
      <c r="C3" s="102"/>
      <c r="D3" s="102"/>
      <c r="E3" s="102"/>
      <c r="F3" s="5"/>
      <c r="G3" s="5"/>
      <c r="H3" s="5"/>
      <c r="I3" s="5"/>
      <c r="J3" s="5"/>
      <c r="K3" s="5"/>
      <c r="L3" s="11"/>
    </row>
    <row r="4" spans="1:12" x14ac:dyDescent="0.2">
      <c r="A4" s="3" t="s">
        <v>0</v>
      </c>
      <c r="B4" s="3" t="s">
        <v>14</v>
      </c>
      <c r="C4" s="3" t="s">
        <v>261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1</v>
      </c>
      <c r="I4" s="3" t="s">
        <v>86</v>
      </c>
      <c r="J4" s="3" t="s">
        <v>262</v>
      </c>
      <c r="K4" s="3" t="s">
        <v>193</v>
      </c>
      <c r="L4" s="3" t="s">
        <v>56</v>
      </c>
    </row>
    <row r="5" spans="1:12" x14ac:dyDescent="0.2">
      <c r="A5" t="s">
        <v>255</v>
      </c>
      <c r="B5" s="19">
        <v>0.32069999999999999</v>
      </c>
      <c r="C5" s="19">
        <v>5.8000000000000003E-2</v>
      </c>
      <c r="D5" s="19">
        <v>0.1613</v>
      </c>
      <c r="E5" s="19">
        <v>0.34399999999999997</v>
      </c>
      <c r="F5" s="19">
        <v>-6.13E-2</v>
      </c>
      <c r="G5" s="19">
        <v>0.13980000000000001</v>
      </c>
      <c r="H5" s="8">
        <f>EXP(G5)</f>
        <v>1.1500437671013981</v>
      </c>
      <c r="I5" s="21">
        <v>0.66100000000000003</v>
      </c>
      <c r="J5" s="21">
        <v>0.84985714285714298</v>
      </c>
      <c r="K5" s="11" t="s">
        <v>245</v>
      </c>
      <c r="L5" s="21">
        <v>0.29349999999999998</v>
      </c>
    </row>
    <row r="6" spans="1:12" x14ac:dyDescent="0.2">
      <c r="A6" t="s">
        <v>415</v>
      </c>
      <c r="B6" s="19">
        <v>0.2301</v>
      </c>
      <c r="C6" s="19">
        <v>7.1900000000000006E-2</v>
      </c>
      <c r="D6" s="19">
        <v>9.6799999999999997E-2</v>
      </c>
      <c r="E6" s="19">
        <v>0.44829999999999998</v>
      </c>
      <c r="F6" s="19">
        <v>0.45839999999999997</v>
      </c>
      <c r="G6" s="19">
        <v>0.1613</v>
      </c>
      <c r="H6" s="8">
        <f t="shared" ref="H6:H11" si="0">EXP(G6)</f>
        <v>1.1750374271706259</v>
      </c>
      <c r="I6" s="21">
        <v>4.47E-3</v>
      </c>
      <c r="J6" s="21">
        <v>2.5951499999999999E-2</v>
      </c>
      <c r="K6" s="11" t="s">
        <v>59</v>
      </c>
      <c r="L6" s="21">
        <v>0.1439</v>
      </c>
    </row>
    <row r="7" spans="1:12" x14ac:dyDescent="0.2">
      <c r="A7" t="s">
        <v>260</v>
      </c>
      <c r="B7" s="19">
        <v>0.37259999999999999</v>
      </c>
      <c r="C7" s="19">
        <v>7.2900000000000006E-2</v>
      </c>
      <c r="D7" s="19">
        <v>0.129</v>
      </c>
      <c r="E7" s="19">
        <v>0.52380000000000004</v>
      </c>
      <c r="F7" s="19">
        <v>0.38190000000000002</v>
      </c>
      <c r="G7" s="19">
        <v>0.13830000000000001</v>
      </c>
      <c r="H7" s="8">
        <f t="shared" si="0"/>
        <v>1.1483199946033269</v>
      </c>
      <c r="I7" s="21">
        <v>5.7670000000000004E-3</v>
      </c>
      <c r="J7" s="21">
        <v>2.5951499999999999E-2</v>
      </c>
      <c r="K7" s="11" t="s">
        <v>147</v>
      </c>
      <c r="L7" s="21">
        <v>0.13639999999999999</v>
      </c>
    </row>
    <row r="8" spans="1:12" x14ac:dyDescent="0.2">
      <c r="A8" t="s">
        <v>254</v>
      </c>
      <c r="B8" s="19">
        <v>0.14169999999999999</v>
      </c>
      <c r="C8" s="19">
        <v>1.8800000000000001E-2</v>
      </c>
      <c r="D8" s="19">
        <v>3.2300000000000002E-2</v>
      </c>
      <c r="E8" s="19">
        <v>0.14680000000000001</v>
      </c>
      <c r="F8" s="19">
        <v>0.22550000000000001</v>
      </c>
      <c r="G8" s="19">
        <v>0.19370000000000001</v>
      </c>
      <c r="H8" s="8">
        <f t="shared" si="0"/>
        <v>1.213732108700216</v>
      </c>
      <c r="I8" s="21">
        <v>0.24440000000000001</v>
      </c>
      <c r="J8" s="21">
        <v>0.43991999999999998</v>
      </c>
      <c r="K8" s="11" t="s">
        <v>147</v>
      </c>
      <c r="L8" s="21">
        <v>0.77290000000000003</v>
      </c>
    </row>
    <row r="9" spans="1:12" x14ac:dyDescent="0.2">
      <c r="A9" t="s">
        <v>258</v>
      </c>
      <c r="B9" s="19">
        <v>0.32179999999999997</v>
      </c>
      <c r="C9" s="19">
        <v>5.91E-2</v>
      </c>
      <c r="D9" s="19">
        <v>0.19350000000000001</v>
      </c>
      <c r="E9" s="19">
        <v>0.48280000000000001</v>
      </c>
      <c r="F9" s="19">
        <v>6.5100000000000005E-2</v>
      </c>
      <c r="G9" s="19">
        <v>0.13919999999999999</v>
      </c>
      <c r="H9" s="8">
        <f t="shared" si="0"/>
        <v>1.14935394780762</v>
      </c>
      <c r="I9" s="21">
        <v>0.64019999999999999</v>
      </c>
      <c r="J9" s="21">
        <v>0.84985714285714298</v>
      </c>
      <c r="K9" s="11" t="s">
        <v>244</v>
      </c>
      <c r="L9" s="21">
        <v>7.3440000000000005E-2</v>
      </c>
    </row>
    <row r="10" spans="1:12" x14ac:dyDescent="0.2">
      <c r="A10" t="s">
        <v>257</v>
      </c>
      <c r="B10" s="19">
        <v>0.35630000000000001</v>
      </c>
      <c r="C10" s="19">
        <v>0.1087</v>
      </c>
      <c r="D10" s="19">
        <v>0.28899999999999998</v>
      </c>
      <c r="E10" s="19">
        <v>0.58620000000000005</v>
      </c>
      <c r="F10" s="19">
        <v>0.27379999999999999</v>
      </c>
      <c r="G10" s="19">
        <v>0.13750000000000001</v>
      </c>
      <c r="H10" s="8">
        <f t="shared" si="0"/>
        <v>1.1474017059720723</v>
      </c>
      <c r="I10" s="21">
        <v>4.641E-2</v>
      </c>
      <c r="J10" s="21">
        <v>0.13922999999999999</v>
      </c>
      <c r="K10" s="11" t="s">
        <v>148</v>
      </c>
      <c r="L10" s="21">
        <v>0.90210000000000001</v>
      </c>
    </row>
    <row r="11" spans="1:12" x14ac:dyDescent="0.2">
      <c r="A11" t="s">
        <v>256</v>
      </c>
      <c r="B11" s="19">
        <v>0.18110000000000001</v>
      </c>
      <c r="C11" s="19">
        <v>4.6699999999999998E-2</v>
      </c>
      <c r="D11" s="19">
        <v>4.7600000000000003E-2</v>
      </c>
      <c r="E11" s="19">
        <v>0.31030000000000002</v>
      </c>
      <c r="F11" s="19">
        <v>-2.8500000000000001E-2</v>
      </c>
      <c r="G11" s="19">
        <v>0.1691</v>
      </c>
      <c r="H11" s="8">
        <f t="shared" si="0"/>
        <v>1.1842385568586598</v>
      </c>
      <c r="I11" s="21">
        <v>0.86609999999999998</v>
      </c>
      <c r="J11" s="21">
        <v>0.97050000000000003</v>
      </c>
      <c r="K11" s="11" t="s">
        <v>245</v>
      </c>
      <c r="L11" s="21">
        <v>0.43790000000000001</v>
      </c>
    </row>
    <row r="12" spans="1:12" x14ac:dyDescent="0.2">
      <c r="A12" s="40" t="s">
        <v>259</v>
      </c>
      <c r="B12" s="22">
        <v>0.62209999999999999</v>
      </c>
      <c r="C12" s="22">
        <v>7.3700000000000002E-2</v>
      </c>
      <c r="D12" s="22">
        <v>0.47620000000000001</v>
      </c>
      <c r="E12" s="22">
        <v>0.9032</v>
      </c>
      <c r="F12" s="22">
        <v>-0.2424</v>
      </c>
      <c r="G12" s="22">
        <v>0.1356</v>
      </c>
      <c r="H12" s="23">
        <f>EXP(G12)</f>
        <v>1.145223712479756</v>
      </c>
      <c r="I12" s="25">
        <v>7.3830000000000007E-2</v>
      </c>
      <c r="J12" s="25">
        <v>0.1661175</v>
      </c>
      <c r="K12" s="14" t="s">
        <v>240</v>
      </c>
      <c r="L12" s="25">
        <v>0.6149</v>
      </c>
    </row>
    <row r="13" spans="1:12" x14ac:dyDescent="0.2">
      <c r="A13" t="s">
        <v>194</v>
      </c>
    </row>
    <row r="26" spans="2:12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</sheetData>
  <mergeCells count="1">
    <mergeCell ref="B3:E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7EF08-47AF-0644-A6CA-41111463DE60}">
  <dimension ref="A1:K9"/>
  <sheetViews>
    <sheetView workbookViewId="0">
      <selection activeCell="G29" sqref="G29"/>
    </sheetView>
  </sheetViews>
  <sheetFormatPr baseColWidth="10" defaultRowHeight="15" x14ac:dyDescent="0.2"/>
  <cols>
    <col min="5" max="5" width="13.5" customWidth="1"/>
    <col min="6" max="6" width="14.6640625" customWidth="1"/>
    <col min="8" max="8" width="13.1640625" customWidth="1"/>
    <col min="9" max="9" width="13.6640625" customWidth="1"/>
    <col min="11" max="11" width="16.33203125" customWidth="1"/>
  </cols>
  <sheetData>
    <row r="1" spans="1:11" x14ac:dyDescent="0.2">
      <c r="A1" s="1" t="s">
        <v>490</v>
      </c>
    </row>
    <row r="2" spans="1:11" x14ac:dyDescent="0.2">
      <c r="A2" s="1"/>
    </row>
    <row r="3" spans="1:11" x14ac:dyDescent="0.2">
      <c r="A3" s="1"/>
      <c r="F3" s="90" t="s">
        <v>433</v>
      </c>
      <c r="G3" s="90"/>
      <c r="H3" s="90"/>
      <c r="I3" s="90" t="s">
        <v>434</v>
      </c>
      <c r="J3" s="40"/>
      <c r="K3" s="40"/>
    </row>
    <row r="4" spans="1:11" s="19" customFormat="1" ht="19" customHeight="1" x14ac:dyDescent="0.2">
      <c r="A4" s="89" t="s">
        <v>435</v>
      </c>
      <c r="B4" s="89" t="s">
        <v>424</v>
      </c>
      <c r="C4" s="89" t="s">
        <v>425</v>
      </c>
      <c r="D4" s="89" t="s">
        <v>426</v>
      </c>
      <c r="E4" s="89" t="s">
        <v>427</v>
      </c>
      <c r="F4" s="89" t="s">
        <v>431</v>
      </c>
      <c r="G4" s="89" t="s">
        <v>432</v>
      </c>
      <c r="H4" s="89" t="s">
        <v>438</v>
      </c>
      <c r="I4" s="89" t="s">
        <v>431</v>
      </c>
      <c r="J4" s="89" t="s">
        <v>432</v>
      </c>
      <c r="K4" s="89" t="s">
        <v>438</v>
      </c>
    </row>
    <row r="5" spans="1:11" s="37" customFormat="1" x14ac:dyDescent="0.2">
      <c r="A5" s="37" t="s">
        <v>428</v>
      </c>
      <c r="B5" s="37">
        <v>3.7770897832817001E-2</v>
      </c>
      <c r="C5" s="37">
        <v>0.23431673530151301</v>
      </c>
      <c r="D5" s="37">
        <v>8.0974325213959992E-3</v>
      </c>
      <c r="E5" s="37">
        <v>0.102634601296982</v>
      </c>
      <c r="F5" s="37">
        <v>2.9673465311421999E-2</v>
      </c>
      <c r="G5" s="37">
        <v>-0.100570551205002</v>
      </c>
      <c r="H5" s="37">
        <v>0.59751247604407298</v>
      </c>
      <c r="I5" s="37">
        <v>8.2221683240359E-2</v>
      </c>
      <c r="J5" s="37">
        <v>-0.106118991873332</v>
      </c>
      <c r="K5" s="37">
        <v>0.40577718488554698</v>
      </c>
    </row>
    <row r="6" spans="1:11" s="37" customFormat="1" x14ac:dyDescent="0.2">
      <c r="A6" s="37" t="s">
        <v>429</v>
      </c>
      <c r="B6" s="37">
        <v>-1.95046439628483</v>
      </c>
      <c r="C6" s="37">
        <v>3.1161308577780802</v>
      </c>
      <c r="D6" s="37">
        <v>-1.9137590520079</v>
      </c>
      <c r="E6" s="37">
        <v>3.1264208823307298</v>
      </c>
      <c r="F6" s="37">
        <v>3.6705344276930001E-2</v>
      </c>
      <c r="G6" s="37">
        <v>1.4632765373793001E-2</v>
      </c>
      <c r="H6" s="37">
        <v>6.7642990527370994E-2</v>
      </c>
      <c r="I6" s="37">
        <v>6.3148519169978004E-2</v>
      </c>
      <c r="J6" s="37">
        <v>0.65620451014661696</v>
      </c>
      <c r="K6" s="37">
        <v>0.181460331587709</v>
      </c>
    </row>
    <row r="7" spans="1:11" s="37" customFormat="1" x14ac:dyDescent="0.2">
      <c r="A7" s="88" t="s">
        <v>430</v>
      </c>
      <c r="B7" s="88">
        <v>-1.9126934984520101</v>
      </c>
      <c r="C7" s="88">
        <v>3.11377322814685</v>
      </c>
      <c r="D7" s="88">
        <v>-1.9056616194864999</v>
      </c>
      <c r="E7" s="88">
        <v>3.1269127279501001</v>
      </c>
      <c r="F7" s="88">
        <v>7.031878965508E-3</v>
      </c>
      <c r="G7" s="88">
        <v>-8.5937785831208993E-2</v>
      </c>
      <c r="H7" s="88">
        <v>0.65193684457418999</v>
      </c>
      <c r="I7" s="88">
        <v>5.7068667874629999E-3</v>
      </c>
      <c r="J7" s="88">
        <v>-7.2688772787835004E-2</v>
      </c>
      <c r="K7" s="88">
        <v>0.56740659178998898</v>
      </c>
    </row>
    <row r="8" spans="1:11" x14ac:dyDescent="0.2">
      <c r="A8" t="s">
        <v>437</v>
      </c>
    </row>
    <row r="9" spans="1:11" x14ac:dyDescent="0.2">
      <c r="A9" s="37" t="s">
        <v>436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48C45-DE64-2647-9DAE-00DED47F4476}">
  <dimension ref="A1:T13"/>
  <sheetViews>
    <sheetView workbookViewId="0">
      <selection activeCell="H28" sqref="H28"/>
    </sheetView>
  </sheetViews>
  <sheetFormatPr baseColWidth="10" defaultColWidth="8.83203125" defaultRowHeight="15" x14ac:dyDescent="0.2"/>
  <cols>
    <col min="1" max="1" width="14.1640625" customWidth="1"/>
    <col min="2" max="2" width="10.83203125" customWidth="1"/>
    <col min="3" max="3" width="12.5" bestFit="1" customWidth="1"/>
    <col min="4" max="4" width="16" bestFit="1" customWidth="1"/>
    <col min="5" max="5" width="12" bestFit="1" customWidth="1"/>
  </cols>
  <sheetData>
    <row r="1" spans="1:20" x14ac:dyDescent="0.2">
      <c r="A1" s="1" t="s">
        <v>489</v>
      </c>
    </row>
    <row r="3" spans="1:20" x14ac:dyDescent="0.2">
      <c r="A3" s="3" t="s">
        <v>0</v>
      </c>
      <c r="B3" s="71" t="s">
        <v>1</v>
      </c>
      <c r="C3" s="3" t="s">
        <v>2</v>
      </c>
      <c r="D3" s="4" t="s">
        <v>3</v>
      </c>
      <c r="E3" s="72" t="s">
        <v>4</v>
      </c>
    </row>
    <row r="4" spans="1:20" x14ac:dyDescent="0.2">
      <c r="A4" s="6" t="s">
        <v>340</v>
      </c>
      <c r="B4" s="8">
        <v>1.0895787462763098</v>
      </c>
      <c r="C4" s="11" t="s">
        <v>341</v>
      </c>
      <c r="D4" s="11" t="s">
        <v>342</v>
      </c>
      <c r="E4" s="67" t="s">
        <v>343</v>
      </c>
    </row>
    <row r="5" spans="1:20" x14ac:dyDescent="0.2">
      <c r="A5" s="6" t="s">
        <v>344</v>
      </c>
      <c r="B5" s="8">
        <v>1.2197664943610391</v>
      </c>
      <c r="C5" s="11" t="s">
        <v>345</v>
      </c>
      <c r="D5" s="11" t="s">
        <v>346</v>
      </c>
      <c r="E5" s="11" t="s">
        <v>347</v>
      </c>
    </row>
    <row r="6" spans="1:20" x14ac:dyDescent="0.2">
      <c r="A6" s="12" t="s">
        <v>348</v>
      </c>
      <c r="B6" s="23">
        <v>1.9576477680137703</v>
      </c>
      <c r="C6" s="14" t="s">
        <v>349</v>
      </c>
      <c r="D6" s="14" t="s">
        <v>350</v>
      </c>
      <c r="E6" s="14" t="s">
        <v>351</v>
      </c>
    </row>
    <row r="7" spans="1:20" x14ac:dyDescent="0.2">
      <c r="A7" s="26" t="s">
        <v>352</v>
      </c>
    </row>
    <row r="10" spans="1:20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4C68-39A7-9E46-8247-457CD1E5B8D9}">
  <dimension ref="A1:M29"/>
  <sheetViews>
    <sheetView workbookViewId="0">
      <selection activeCell="I23" sqref="I23"/>
    </sheetView>
  </sheetViews>
  <sheetFormatPr baseColWidth="10" defaultRowHeight="15" x14ac:dyDescent="0.2"/>
  <cols>
    <col min="2" max="2" width="16.33203125" bestFit="1" customWidth="1"/>
    <col min="3" max="3" width="19" customWidth="1"/>
    <col min="4" max="4" width="16" customWidth="1"/>
    <col min="6" max="6" width="19.5" customWidth="1"/>
    <col min="13" max="13" width="11.6640625" bestFit="1" customWidth="1"/>
  </cols>
  <sheetData>
    <row r="1" spans="1:6" x14ac:dyDescent="0.2">
      <c r="A1" s="1" t="s">
        <v>488</v>
      </c>
    </row>
    <row r="5" spans="1:6" x14ac:dyDescent="0.2">
      <c r="A5" s="3" t="s">
        <v>0</v>
      </c>
      <c r="B5" s="71" t="s">
        <v>1</v>
      </c>
      <c r="C5" s="3" t="s">
        <v>2</v>
      </c>
      <c r="D5" s="4" t="s">
        <v>3</v>
      </c>
      <c r="E5" s="72" t="s">
        <v>86</v>
      </c>
      <c r="F5" s="3" t="s">
        <v>399</v>
      </c>
    </row>
    <row r="6" spans="1:6" x14ac:dyDescent="0.2">
      <c r="A6" s="11" t="s">
        <v>379</v>
      </c>
      <c r="B6" s="8">
        <v>1.44373404764942</v>
      </c>
      <c r="C6" s="11" t="s">
        <v>386</v>
      </c>
      <c r="D6" s="11" t="s">
        <v>392</v>
      </c>
      <c r="E6" s="19">
        <v>0.28598262777137456</v>
      </c>
      <c r="F6" s="19">
        <v>0.96126827062017806</v>
      </c>
    </row>
    <row r="7" spans="1:6" x14ac:dyDescent="0.2">
      <c r="A7" s="11" t="s">
        <v>380</v>
      </c>
      <c r="B7" s="8">
        <v>1.1342810851514047</v>
      </c>
      <c r="C7" s="11" t="s">
        <v>387</v>
      </c>
      <c r="D7" s="11" t="s">
        <v>393</v>
      </c>
      <c r="E7" s="19">
        <v>0.62455585839204297</v>
      </c>
      <c r="F7" s="19">
        <v>1</v>
      </c>
    </row>
    <row r="8" spans="1:6" x14ac:dyDescent="0.2">
      <c r="A8" s="11" t="s">
        <v>381</v>
      </c>
      <c r="B8" s="8">
        <v>0.62583899541773169</v>
      </c>
      <c r="C8" s="11" t="s">
        <v>388</v>
      </c>
      <c r="D8" s="11" t="s">
        <v>394</v>
      </c>
      <c r="E8" s="19">
        <v>1.9545646364906716E-2</v>
      </c>
      <c r="F8" s="19">
        <v>0.16288038637422264</v>
      </c>
    </row>
    <row r="9" spans="1:6" x14ac:dyDescent="0.2">
      <c r="A9" s="11" t="s">
        <v>382</v>
      </c>
      <c r="B9" s="8">
        <v>0.80335007173788908</v>
      </c>
      <c r="C9" s="11" t="s">
        <v>389</v>
      </c>
      <c r="D9" s="11" t="s">
        <v>395</v>
      </c>
      <c r="E9" s="19">
        <v>0.34605657742326407</v>
      </c>
      <c r="F9" s="19">
        <v>0.96126827062017806</v>
      </c>
    </row>
    <row r="10" spans="1:6" x14ac:dyDescent="0.2">
      <c r="A10" s="11" t="s">
        <v>383</v>
      </c>
      <c r="B10" s="8">
        <v>1.3751127223667241</v>
      </c>
      <c r="C10" s="11" t="s">
        <v>390</v>
      </c>
      <c r="D10" s="11" t="s">
        <v>396</v>
      </c>
      <c r="E10" s="19">
        <v>0.40184249365270186</v>
      </c>
      <c r="F10" s="11" t="s">
        <v>398</v>
      </c>
    </row>
    <row r="11" spans="1:6" x14ac:dyDescent="0.2">
      <c r="A11" s="11" t="s">
        <v>384</v>
      </c>
      <c r="B11" s="8">
        <v>2.0259995913168584E-5</v>
      </c>
      <c r="C11" s="11" t="s">
        <v>391</v>
      </c>
      <c r="D11" s="11" t="s">
        <v>397</v>
      </c>
      <c r="E11" s="19">
        <v>0.97345279677930519</v>
      </c>
      <c r="F11" s="11" t="s">
        <v>398</v>
      </c>
    </row>
    <row r="12" spans="1:6" x14ac:dyDescent="0.2">
      <c r="A12" s="14" t="s">
        <v>385</v>
      </c>
      <c r="B12" s="23">
        <v>1.8236636106049043E-5</v>
      </c>
      <c r="C12" s="14" t="s">
        <v>391</v>
      </c>
      <c r="D12" s="14" t="s">
        <v>397</v>
      </c>
      <c r="E12" s="22">
        <v>0.97319443044146237</v>
      </c>
      <c r="F12" s="14" t="s">
        <v>398</v>
      </c>
    </row>
    <row r="13" spans="1:6" x14ac:dyDescent="0.2">
      <c r="A13" s="80" t="s">
        <v>400</v>
      </c>
    </row>
    <row r="23" spans="13:13" x14ac:dyDescent="0.2">
      <c r="M23" s="79"/>
    </row>
    <row r="24" spans="13:13" x14ac:dyDescent="0.2">
      <c r="M24" s="79"/>
    </row>
    <row r="25" spans="13:13" x14ac:dyDescent="0.2">
      <c r="M25" s="79"/>
    </row>
    <row r="26" spans="13:13" x14ac:dyDescent="0.2">
      <c r="M26" s="79"/>
    </row>
    <row r="27" spans="13:13" x14ac:dyDescent="0.2">
      <c r="M27" s="79"/>
    </row>
    <row r="28" spans="13:13" x14ac:dyDescent="0.2">
      <c r="M28" s="79"/>
    </row>
    <row r="29" spans="13:13" x14ac:dyDescent="0.2">
      <c r="M29" s="7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0BED2-CAD4-4743-A791-E6664EA066C6}">
  <dimension ref="A1:J6"/>
  <sheetViews>
    <sheetView tabSelected="1" workbookViewId="0">
      <selection activeCell="B20" sqref="B20"/>
    </sheetView>
  </sheetViews>
  <sheetFormatPr baseColWidth="10" defaultRowHeight="15" x14ac:dyDescent="0.2"/>
  <cols>
    <col min="1" max="1" width="17.33203125" customWidth="1"/>
    <col min="2" max="3" width="22.1640625" customWidth="1"/>
    <col min="4" max="4" width="21.1640625" customWidth="1"/>
  </cols>
  <sheetData>
    <row r="1" spans="1:10" x14ac:dyDescent="0.2">
      <c r="A1" s="1" t="s">
        <v>506</v>
      </c>
      <c r="B1" s="1"/>
      <c r="C1" s="1"/>
    </row>
    <row r="2" spans="1:10" x14ac:dyDescent="0.2">
      <c r="A2" s="1"/>
    </row>
    <row r="3" spans="1:10" x14ac:dyDescent="0.2">
      <c r="A3" s="11"/>
      <c r="B3" s="102" t="s">
        <v>353</v>
      </c>
      <c r="C3" s="102"/>
      <c r="D3" s="102"/>
      <c r="E3" s="102"/>
      <c r="F3" s="102"/>
      <c r="G3" s="102" t="s">
        <v>354</v>
      </c>
      <c r="H3" s="102"/>
      <c r="I3" s="102" t="s">
        <v>355</v>
      </c>
      <c r="J3" s="102"/>
    </row>
    <row r="4" spans="1:10" x14ac:dyDescent="0.2">
      <c r="A4" s="3" t="s">
        <v>356</v>
      </c>
      <c r="B4" s="3" t="s">
        <v>357</v>
      </c>
      <c r="C4" s="3" t="s">
        <v>358</v>
      </c>
      <c r="D4" s="3" t="s">
        <v>359</v>
      </c>
      <c r="E4" s="3" t="s">
        <v>360</v>
      </c>
      <c r="F4" s="3" t="s">
        <v>361</v>
      </c>
      <c r="G4" s="3" t="s">
        <v>18</v>
      </c>
      <c r="H4" s="3" t="s">
        <v>86</v>
      </c>
      <c r="I4" s="5" t="s">
        <v>18</v>
      </c>
      <c r="J4" s="3" t="s">
        <v>86</v>
      </c>
    </row>
    <row r="5" spans="1:10" x14ac:dyDescent="0.2">
      <c r="A5" s="67" t="s">
        <v>362</v>
      </c>
      <c r="B5" s="67" t="s">
        <v>363</v>
      </c>
      <c r="C5" s="67" t="s">
        <v>364</v>
      </c>
      <c r="D5" s="67" t="s">
        <v>365</v>
      </c>
      <c r="E5" s="67" t="s">
        <v>366</v>
      </c>
      <c r="F5" s="67" t="s">
        <v>367</v>
      </c>
      <c r="G5" s="19">
        <v>2.83790521388569E-2</v>
      </c>
      <c r="H5" s="19">
        <v>0.18723410421316999</v>
      </c>
      <c r="I5" s="66">
        <v>1.42292530371439E-2</v>
      </c>
      <c r="J5" s="19">
        <v>0.14719812580504499</v>
      </c>
    </row>
    <row r="6" spans="1:10" x14ac:dyDescent="0.2">
      <c r="A6" s="14" t="s">
        <v>368</v>
      </c>
      <c r="B6" s="14" t="s">
        <v>369</v>
      </c>
      <c r="C6" s="14" t="s">
        <v>370</v>
      </c>
      <c r="D6" s="14" t="s">
        <v>371</v>
      </c>
      <c r="E6" s="14" t="s">
        <v>372</v>
      </c>
      <c r="F6" s="14" t="s">
        <v>373</v>
      </c>
      <c r="G6" s="14" t="s">
        <v>374</v>
      </c>
      <c r="H6" s="14" t="s">
        <v>374</v>
      </c>
      <c r="I6" s="22" t="s">
        <v>374</v>
      </c>
      <c r="J6" s="22" t="s">
        <v>374</v>
      </c>
    </row>
  </sheetData>
  <mergeCells count="3">
    <mergeCell ref="B3:F3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</vt:i4>
      </vt:variant>
    </vt:vector>
  </HeadingPairs>
  <TitlesOfParts>
    <vt:vector size="25" baseType="lpstr">
      <vt:lpstr>Supplementary Table 1</vt:lpstr>
      <vt:lpstr>Supplementary Table 2</vt:lpstr>
      <vt:lpstr>Supplementary Table 3</vt:lpstr>
      <vt:lpstr>Supplementary Table 4</vt:lpstr>
      <vt:lpstr>Supplementary Table  5</vt:lpstr>
      <vt:lpstr>Supplementary Table 6</vt:lpstr>
      <vt:lpstr>Supplementary Table 7</vt:lpstr>
      <vt:lpstr>Supplementary Table 8</vt:lpstr>
      <vt:lpstr>Supplementary Table 9</vt:lpstr>
      <vt:lpstr>Supplementary Table 10</vt:lpstr>
      <vt:lpstr>Supplementary Table 11</vt:lpstr>
      <vt:lpstr>Supplementary Table 12</vt:lpstr>
      <vt:lpstr>Supplementary Table 13</vt:lpstr>
      <vt:lpstr>Supplementary Table 14</vt:lpstr>
      <vt:lpstr>Supplementary Table 15</vt:lpstr>
      <vt:lpstr>Supplementary Table 16</vt:lpstr>
      <vt:lpstr>Supplementary Table 17</vt:lpstr>
      <vt:lpstr>Supplementary Table 18</vt:lpstr>
      <vt:lpstr>Supplementary Table 19</vt:lpstr>
      <vt:lpstr>Supplementary Table 20</vt:lpstr>
      <vt:lpstr>Supplementary Table 21</vt:lpstr>
      <vt:lpstr>Supplementary Table 22</vt:lpstr>
      <vt:lpstr>Supplementary Table 23</vt:lpstr>
      <vt:lpstr>'Supplementary Table 19'!METAL_HOLLENBACK_COLLAPSED_PVALCORR</vt:lpstr>
      <vt:lpstr>'Supplementary Table 18'!METAL_HOLLENBACK_PVALCORR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Peris Sempere</dc:creator>
  <cp:lastModifiedBy>sergio mc</cp:lastModifiedBy>
  <dcterms:created xsi:type="dcterms:W3CDTF">2023-03-30T17:45:39Z</dcterms:created>
  <dcterms:modified xsi:type="dcterms:W3CDTF">2024-05-27T15:37:14Z</dcterms:modified>
</cp:coreProperties>
</file>