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ugo\Downloads\"/>
    </mc:Choice>
  </mc:AlternateContent>
  <xr:revisionPtr revIDLastSave="0" documentId="13_ncr:1_{48458C26-A7B1-4341-9087-102F56CC627A}" xr6:coauthVersionLast="47" xr6:coauthVersionMax="47" xr10:uidLastSave="{00000000-0000-0000-0000-000000000000}"/>
  <bookViews>
    <workbookView xWindow="2115" yWindow="1755" windowWidth="26085" windowHeight="12735" activeTab="1" xr2:uid="{00000000-000D-0000-FFFF-FFFF00000000}"/>
  </bookViews>
  <sheets>
    <sheet name="Used inputs " sheetId="2" r:id="rId1"/>
    <sheet name="Calculation resul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<sst xmlns="http://schemas.openxmlformats.org/spreadsheetml/2006/main" count="122" uniqueCount="120">
  <si>
    <t>NameStation</t>
  </si>
  <si>
    <t>Lat_dec</t>
  </si>
  <si>
    <t>Lon_dec</t>
  </si>
  <si>
    <t>Altitude</t>
  </si>
  <si>
    <t>Optimun inclination (º)</t>
  </si>
  <si>
    <t>Cabo Carvoeiro / Farol</t>
  </si>
  <si>
    <t>Sagres / Quartel da Marinha</t>
  </si>
  <si>
    <t>Lisboa / Geofísico</t>
  </si>
  <si>
    <t>Sines / Monte Chãos</t>
  </si>
  <si>
    <t>Porto / Pedras Rubras</t>
  </si>
  <si>
    <t>Coimbra / Aeródromo</t>
  </si>
  <si>
    <t>Faro / Aeroporto</t>
  </si>
  <si>
    <t>Évora / Aeródromo</t>
  </si>
  <si>
    <t>Viseu / Aeródromo</t>
  </si>
  <si>
    <t>Beja</t>
  </si>
  <si>
    <t>Vila Real / Aeródromo</t>
  </si>
  <si>
    <t>Penhas Douradas / Observatório</t>
  </si>
  <si>
    <t>Castelo Branco</t>
  </si>
  <si>
    <t>Portalegre</t>
  </si>
  <si>
    <t>Bragança</t>
  </si>
  <si>
    <t>Lisboa / Gago Coutinho</t>
  </si>
  <si>
    <t>Odemira / S.Teotónio</t>
  </si>
  <si>
    <t>Vila Nova de Cerveira / Aeródromo</t>
  </si>
  <si>
    <t>Monção / Valinha</t>
  </si>
  <si>
    <t>Lamas de Mouro</t>
  </si>
  <si>
    <t>Montalegre</t>
  </si>
  <si>
    <t>Ponte de Lima / Escola Agrícola</t>
  </si>
  <si>
    <t>Chaves / Aeródromo</t>
  </si>
  <si>
    <t>Cabril / S. Lourenço</t>
  </si>
  <si>
    <t>Braga / Merelim</t>
  </si>
  <si>
    <t>Cabeceiras de Basto</t>
  </si>
  <si>
    <t>Mirandela</t>
  </si>
  <si>
    <t>Macedo de Cavaleiros / Izeda-Morais</t>
  </si>
  <si>
    <t>Miranda do Douro</t>
  </si>
  <si>
    <t>Mogadouro</t>
  </si>
  <si>
    <t>Carrazêda de Ansiães</t>
  </si>
  <si>
    <t>Porto / S.Gens</t>
  </si>
  <si>
    <t>Moncorvo</t>
  </si>
  <si>
    <t>Pinhão</t>
  </si>
  <si>
    <t>Luzim</t>
  </si>
  <si>
    <t>Moimenta da Beira</t>
  </si>
  <si>
    <t>Trancoso / Bandarra</t>
  </si>
  <si>
    <t>Arouca</t>
  </si>
  <si>
    <t>Figueira de Castelo Rodrigo / V.Torpim</t>
  </si>
  <si>
    <t>Guarda</t>
  </si>
  <si>
    <t>Nelas</t>
  </si>
  <si>
    <t>Pampilhosa da Serra</t>
  </si>
  <si>
    <t>Covilhã</t>
  </si>
  <si>
    <t>Aldeia Souto / Quinta Lageosa</t>
  </si>
  <si>
    <t>Lousã / Aeródromo</t>
  </si>
  <si>
    <t>Aveiro / Universidade</t>
  </si>
  <si>
    <t>Dunas de Mira</t>
  </si>
  <si>
    <t>Anadia / Estação Vitivinícola da Bairrada</t>
  </si>
  <si>
    <t>Coimbra / Bencanta</t>
  </si>
  <si>
    <t>Figueira da Foz / Vila Verde</t>
  </si>
  <si>
    <t>Ansião</t>
  </si>
  <si>
    <t>Leiria / Aeródromo</t>
  </si>
  <si>
    <t>São Pedro de Moel</t>
  </si>
  <si>
    <t>Tomar / Vale Donas</t>
  </si>
  <si>
    <t>Alcobaça / Estação Fruticultura Vieira Natividade</t>
  </si>
  <si>
    <t>Rio Maior / ETAR</t>
  </si>
  <si>
    <t>Santarém / Fonte Boa  Est. Zootécnica</t>
  </si>
  <si>
    <t>Torres Vedras / Dois Portos</t>
  </si>
  <si>
    <t>Coruche / Estação de Regadio (INIA)</t>
  </si>
  <si>
    <t>Santa Cruz / Aeródromo</t>
  </si>
  <si>
    <t>Cabo da Roca</t>
  </si>
  <si>
    <t>Lisboa / Tapada da Ajuda</t>
  </si>
  <si>
    <t>Cabo Raso / Farol</t>
  </si>
  <si>
    <t>Barreiro / Lavradio</t>
  </si>
  <si>
    <t>Pegões</t>
  </si>
  <si>
    <t>Setúbal / Estação de Fruticultura</t>
  </si>
  <si>
    <t>Almada / Praia da Rainha</t>
  </si>
  <si>
    <t>Alcácer do Sal - Barrosinha</t>
  </si>
  <si>
    <t>Alvalade</t>
  </si>
  <si>
    <t>Zambujeira</t>
  </si>
  <si>
    <t>Aljezur</t>
  </si>
  <si>
    <t>Foía</t>
  </si>
  <si>
    <t>Sabugal / Martim Rei</t>
  </si>
  <si>
    <t>Zebreira</t>
  </si>
  <si>
    <t>Proença-a-Nova / Moitas</t>
  </si>
  <si>
    <t>Alvega</t>
  </si>
  <si>
    <t>Avis / Benavila</t>
  </si>
  <si>
    <t>Mora</t>
  </si>
  <si>
    <t>Elvas / Est. Melhoramento Plantas</t>
  </si>
  <si>
    <t>Estremoz / Techocas</t>
  </si>
  <si>
    <t>Reguengos / S.Pedro do Corval</t>
  </si>
  <si>
    <t>Viana do Alentejo</t>
  </si>
  <si>
    <t>Amareleja</t>
  </si>
  <si>
    <t>Mértola / Vale Formoso</t>
  </si>
  <si>
    <t>Castro Verde / Neves Corvo</t>
  </si>
  <si>
    <t>Castro Marim / Reserva Nacional do Sapal</t>
  </si>
  <si>
    <t>Portimão / Aeródromo</t>
  </si>
  <si>
    <t>Annual Electricity production (GWh)</t>
  </si>
  <si>
    <t>PV module cost</t>
  </si>
  <si>
    <t>Balance of the system cost</t>
  </si>
  <si>
    <t>O&amp;M costs</t>
  </si>
  <si>
    <t>0,84 $/W</t>
  </si>
  <si>
    <t>PEM</t>
  </si>
  <si>
    <t>Technology</t>
  </si>
  <si>
    <t>Higher Heating Value of Hydrogen</t>
  </si>
  <si>
    <t>39,4 kWh/kg</t>
  </si>
  <si>
    <t xml:space="preserve">Lifetime </t>
  </si>
  <si>
    <t>7 years</t>
  </si>
  <si>
    <t>52.5 kWh/kg</t>
  </si>
  <si>
    <t>Electrolyzer  specific energy requirement</t>
  </si>
  <si>
    <t>368 $/kW</t>
  </si>
  <si>
    <t>Replacement cost</t>
  </si>
  <si>
    <t>Electrolyzer technical and economic assumptions</t>
  </si>
  <si>
    <t>PV Plants economic assumptions</t>
  </si>
  <si>
    <t>20 years</t>
  </si>
  <si>
    <t>Discount rate</t>
  </si>
  <si>
    <t>Project lifetime</t>
  </si>
  <si>
    <t>Electrolyzer cost per unit</t>
  </si>
  <si>
    <t xml:space="preserve">Efficieny </t>
  </si>
  <si>
    <t>O&amp;M cost</t>
  </si>
  <si>
    <t>Annual Hydrogen production (tons)</t>
  </si>
  <si>
    <t>Annual Hydrogen production (kg/kWp)</t>
  </si>
  <si>
    <t>LCOH2 ($/kg)</t>
  </si>
  <si>
    <t>LCOH2 (€/kg*)</t>
  </si>
  <si>
    <t>*Conversion up-dated on 30 of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</si>
</sst>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8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0" fillId="0" borderId="0" xfId="0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2" xfId="0" applyFill="1" applyBorder="1"/>
    <xf numFmtId="2" fontId="0" fillId="0" borderId="10" xfId="0" applyNumberFormat="1" applyFill="1" applyBorder="1"/>
    <xf numFmtId="0" fontId="0" fillId="0" borderId="3" xfId="0" applyFill="1" applyBorder="1"/>
    <xf numFmtId="2" fontId="0" fillId="0" borderId="11" xfId="0" applyNumberFormat="1" applyFill="1" applyBorder="1"/>
    <xf numFmtId="0" fontId="0" fillId="0" borderId="4" xfId="0" applyFill="1" applyBorder="1"/>
    <xf numFmtId="2" fontId="0" fillId="0" borderId="12" xfId="0" applyNumberForma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165" fontId="0" fillId="0" borderId="14" xfId="0" applyNumberFormat="1" applyFill="1" applyBorder="1"/>
    <xf numFmtId="165" fontId="0" fillId="0" borderId="15" xfId="0" applyNumberFormat="1" applyFill="1" applyBorder="1"/>
    <xf numFmtId="165" fontId="0" fillId="0" borderId="16" xfId="0" applyNumberFormat="1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6" xfId="0" applyNumberFormat="1" applyFill="1" applyBorder="1"/>
    <xf numFmtId="0" fontId="1" fillId="3" borderId="17" xfId="0" applyFont="1" applyFill="1" applyBorder="1" applyAlignment="1">
      <alignment horizontal="center" vertical="center"/>
    </xf>
    <xf numFmtId="2" fontId="0" fillId="0" borderId="18" xfId="0" applyNumberFormat="1" applyFill="1" applyBorder="1"/>
    <xf numFmtId="2" fontId="0" fillId="0" borderId="19" xfId="0" applyNumberFormat="1" applyFill="1" applyBorder="1"/>
    <xf numFmtId="2" fontId="0" fillId="0" borderId="20" xfId="0" applyNumberFormat="1" applyFill="1" applyBorder="1"/>
    <xf numFmtId="1" fontId="0" fillId="0" borderId="14" xfId="0" applyNumberFormat="1" applyFill="1" applyBorder="1"/>
    <xf numFmtId="1" fontId="0" fillId="0" borderId="15" xfId="0" applyNumberFormat="1" applyFill="1" applyBorder="1"/>
    <xf numFmtId="1" fontId="0" fillId="0" borderId="16" xfId="0" applyNumberFormat="1" applyFill="1" applyBorder="1"/>
    <xf numFmtId="168" fontId="0" fillId="0" borderId="14" xfId="0" applyNumberFormat="1" applyFill="1" applyBorder="1"/>
    <xf numFmtId="168" fontId="0" fillId="0" borderId="15" xfId="0" applyNumberFormat="1" applyFill="1" applyBorder="1"/>
    <xf numFmtId="168" fontId="0" fillId="0" borderId="1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4"/>
  <sheetViews>
    <sheetView workbookViewId="0">
      <selection activeCell="C2" sqref="C2:C14"/>
    </sheetView>
  </sheetViews>
  <sheetFormatPr defaultColWidth="11.42578125" defaultRowHeight="15" x14ac:dyDescent="0.25"/>
  <cols>
    <col min="1" max="1" width="3.5703125" customWidth="1"/>
    <col min="2" max="2" width="34.7109375" customWidth="1"/>
    <col min="3" max="3" width="38" style="2" bestFit="1" customWidth="1"/>
    <col min="4" max="4" width="14.7109375" customWidth="1"/>
  </cols>
  <sheetData>
    <row r="1" spans="2:4" ht="15.75" thickBot="1" x14ac:dyDescent="0.3"/>
    <row r="2" spans="2:4" x14ac:dyDescent="0.25">
      <c r="B2" s="13" t="s">
        <v>108</v>
      </c>
      <c r="C2" s="3" t="s">
        <v>93</v>
      </c>
      <c r="D2" s="6" t="s">
        <v>96</v>
      </c>
    </row>
    <row r="3" spans="2:4" x14ac:dyDescent="0.25">
      <c r="B3" s="14"/>
      <c r="C3" s="4" t="s">
        <v>94</v>
      </c>
      <c r="D3" s="7">
        <v>0.5</v>
      </c>
    </row>
    <row r="4" spans="2:4" ht="15.75" thickBot="1" x14ac:dyDescent="0.3">
      <c r="B4" s="15"/>
      <c r="C4" s="5" t="s">
        <v>114</v>
      </c>
      <c r="D4" s="8">
        <v>0.05</v>
      </c>
    </row>
    <row r="5" spans="2:4" x14ac:dyDescent="0.25">
      <c r="B5" s="16" t="s">
        <v>107</v>
      </c>
      <c r="C5" s="3" t="s">
        <v>98</v>
      </c>
      <c r="D5" s="6" t="s">
        <v>97</v>
      </c>
    </row>
    <row r="6" spans="2:4" x14ac:dyDescent="0.25">
      <c r="B6" s="17"/>
      <c r="C6" s="4" t="s">
        <v>113</v>
      </c>
      <c r="D6" s="7">
        <v>0.75</v>
      </c>
    </row>
    <row r="7" spans="2:4" x14ac:dyDescent="0.25">
      <c r="B7" s="17"/>
      <c r="C7" s="4" t="s">
        <v>99</v>
      </c>
      <c r="D7" s="9" t="s">
        <v>100</v>
      </c>
    </row>
    <row r="8" spans="2:4" x14ac:dyDescent="0.25">
      <c r="B8" s="17"/>
      <c r="C8" s="4" t="s">
        <v>101</v>
      </c>
      <c r="D8" s="9" t="s">
        <v>102</v>
      </c>
    </row>
    <row r="9" spans="2:4" x14ac:dyDescent="0.25">
      <c r="B9" s="17"/>
      <c r="C9" s="4" t="s">
        <v>104</v>
      </c>
      <c r="D9" s="9" t="s">
        <v>103</v>
      </c>
    </row>
    <row r="10" spans="2:4" x14ac:dyDescent="0.25">
      <c r="B10" s="17"/>
      <c r="C10" s="4" t="s">
        <v>112</v>
      </c>
      <c r="D10" s="9" t="s">
        <v>105</v>
      </c>
    </row>
    <row r="11" spans="2:4" x14ac:dyDescent="0.25">
      <c r="B11" s="17"/>
      <c r="C11" s="4" t="s">
        <v>95</v>
      </c>
      <c r="D11" s="7">
        <v>0.02</v>
      </c>
    </row>
    <row r="12" spans="2:4" ht="15.75" thickBot="1" x14ac:dyDescent="0.3">
      <c r="B12" s="18"/>
      <c r="C12" s="5" t="s">
        <v>106</v>
      </c>
      <c r="D12" s="8">
        <v>0.25</v>
      </c>
    </row>
    <row r="13" spans="2:4" ht="15.75" thickBot="1" x14ac:dyDescent="0.3">
      <c r="B13" s="19" t="s">
        <v>111</v>
      </c>
      <c r="C13" s="20" t="s">
        <v>109</v>
      </c>
    </row>
    <row r="14" spans="2:4" ht="15.75" thickBot="1" x14ac:dyDescent="0.3">
      <c r="B14" s="19" t="s">
        <v>110</v>
      </c>
      <c r="C14" s="21">
        <v>0.06</v>
      </c>
    </row>
  </sheetData>
  <mergeCells count="2">
    <mergeCell ref="B2:B4"/>
    <mergeCell ref="B5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zoomScale="90" zoomScaleNormal="90" workbookViewId="0">
      <selection activeCell="B49" sqref="B48:B49"/>
    </sheetView>
  </sheetViews>
  <sheetFormatPr defaultColWidth="11.42578125" defaultRowHeight="15" x14ac:dyDescent="0.25"/>
  <cols>
    <col min="1" max="1" width="3" style="11" customWidth="1"/>
    <col min="2" max="2" width="45" style="12" customWidth="1"/>
    <col min="3" max="3" width="13.5703125" style="12" customWidth="1"/>
    <col min="4" max="4" width="12.85546875" style="12" customWidth="1"/>
    <col min="5" max="5" width="10.85546875" style="12"/>
    <col min="6" max="6" width="22" style="12" customWidth="1"/>
    <col min="7" max="7" width="24.7109375" style="12" customWidth="1"/>
    <col min="8" max="9" width="25.42578125" style="12" customWidth="1"/>
    <col min="10" max="11" width="16.7109375" style="12" customWidth="1"/>
  </cols>
  <sheetData>
    <row r="1" spans="1:12" ht="11.25" customHeight="1" thickBot="1" x14ac:dyDescent="0.3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</row>
    <row r="2" spans="1:12" ht="30.75" thickBot="1" x14ac:dyDescent="0.3">
      <c r="A2" s="1"/>
      <c r="B2" s="22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1" t="s">
        <v>92</v>
      </c>
      <c r="H2" s="31" t="s">
        <v>115</v>
      </c>
      <c r="I2" s="31" t="s">
        <v>116</v>
      </c>
      <c r="J2" s="38" t="s">
        <v>117</v>
      </c>
      <c r="K2" s="23" t="s">
        <v>118</v>
      </c>
      <c r="L2" s="1"/>
    </row>
    <row r="3" spans="1:12" x14ac:dyDescent="0.25">
      <c r="A3" s="1"/>
      <c r="B3" s="24" t="s">
        <v>5</v>
      </c>
      <c r="C3" s="45">
        <v>39.361408333333301</v>
      </c>
      <c r="D3" s="45">
        <v>-9.4069805555555597</v>
      </c>
      <c r="E3" s="42">
        <v>32</v>
      </c>
      <c r="F3" s="35">
        <f t="shared" ref="F3:F66" si="0">3.7+0.69*C3</f>
        <v>30.859371749999976</v>
      </c>
      <c r="G3" s="32">
        <v>198.542660463</v>
      </c>
      <c r="H3" s="32">
        <v>3779.3653641434007</v>
      </c>
      <c r="I3" s="35">
        <f>H3/120000*1000</f>
        <v>31.494711367861672</v>
      </c>
      <c r="J3" s="39">
        <v>4.3327349701141697</v>
      </c>
      <c r="K3" s="25">
        <f>J3*0.91483</f>
        <v>3.9637159327095461</v>
      </c>
      <c r="L3" s="1"/>
    </row>
    <row r="4" spans="1:12" x14ac:dyDescent="0.25">
      <c r="A4" s="1"/>
      <c r="B4" s="26" t="s">
        <v>6</v>
      </c>
      <c r="C4" s="46">
        <v>37.012755016666702</v>
      </c>
      <c r="D4" s="46">
        <v>-8.94891334722222</v>
      </c>
      <c r="E4" s="43">
        <v>22.853000000000002</v>
      </c>
      <c r="F4" s="36">
        <f t="shared" si="0"/>
        <v>29.238800961500022</v>
      </c>
      <c r="G4" s="33">
        <v>230.45114363899998</v>
      </c>
      <c r="H4" s="33">
        <v>4386.7603484581223</v>
      </c>
      <c r="I4" s="36">
        <f t="shared" ref="I4:I67" si="1">H4/120000*1000</f>
        <v>36.556336237151015</v>
      </c>
      <c r="J4" s="40">
        <v>3.7991880674086551</v>
      </c>
      <c r="K4" s="27">
        <f t="shared" ref="K4:K67" si="2">J4*0.91483</f>
        <v>3.47561121970746</v>
      </c>
      <c r="L4" s="1"/>
    </row>
    <row r="5" spans="1:12" x14ac:dyDescent="0.25">
      <c r="A5" s="1"/>
      <c r="B5" s="26" t="s">
        <v>7</v>
      </c>
      <c r="C5" s="46">
        <v>38.719077777777798</v>
      </c>
      <c r="D5" s="46">
        <v>-9.1497222222222199</v>
      </c>
      <c r="E5" s="43">
        <v>77</v>
      </c>
      <c r="F5" s="36">
        <f t="shared" si="0"/>
        <v>30.416163666666677</v>
      </c>
      <c r="G5" s="33">
        <v>192.23239133799999</v>
      </c>
      <c r="H5" s="33">
        <v>3659.2460280076139</v>
      </c>
      <c r="I5" s="36">
        <f t="shared" si="1"/>
        <v>30.493716900063447</v>
      </c>
      <c r="J5" s="40">
        <v>4.4592280084295108</v>
      </c>
      <c r="K5" s="27">
        <f t="shared" si="2"/>
        <v>4.0794355589515696</v>
      </c>
      <c r="L5" s="1"/>
    </row>
    <row r="6" spans="1:12" x14ac:dyDescent="0.25">
      <c r="A6" s="1"/>
      <c r="B6" s="26" t="s">
        <v>8</v>
      </c>
      <c r="C6" s="46">
        <v>37.954502777777797</v>
      </c>
      <c r="D6" s="46">
        <v>-8.8382722222222192</v>
      </c>
      <c r="E6" s="43">
        <v>103</v>
      </c>
      <c r="F6" s="36">
        <f t="shared" si="0"/>
        <v>29.888606916666678</v>
      </c>
      <c r="G6" s="33">
        <v>206.12823159600001</v>
      </c>
      <c r="H6" s="33">
        <v>3923.7607537309646</v>
      </c>
      <c r="I6" s="36">
        <f t="shared" si="1"/>
        <v>32.698006281091374</v>
      </c>
      <c r="J6" s="40">
        <v>4.1909284763758574</v>
      </c>
      <c r="K6" s="27">
        <f t="shared" si="2"/>
        <v>3.8339870980429258</v>
      </c>
      <c r="L6" s="1"/>
    </row>
    <row r="7" spans="1:12" x14ac:dyDescent="0.25">
      <c r="A7" s="1"/>
      <c r="B7" s="26" t="s">
        <v>9</v>
      </c>
      <c r="C7" s="46">
        <v>41.232275000000001</v>
      </c>
      <c r="D7" s="46">
        <v>-8.6791083333333301</v>
      </c>
      <c r="E7" s="43">
        <v>69</v>
      </c>
      <c r="F7" s="36">
        <f t="shared" si="0"/>
        <v>32.15026975</v>
      </c>
      <c r="G7" s="33">
        <v>190.186511505</v>
      </c>
      <c r="H7" s="33">
        <v>3620.3016149428936</v>
      </c>
      <c r="I7" s="36">
        <f t="shared" si="1"/>
        <v>30.169180124524114</v>
      </c>
      <c r="J7" s="40">
        <v>4.5020407449926862</v>
      </c>
      <c r="K7" s="27">
        <f t="shared" si="2"/>
        <v>4.1186019347416591</v>
      </c>
      <c r="L7" s="1"/>
    </row>
    <row r="8" spans="1:12" x14ac:dyDescent="0.25">
      <c r="A8" s="1"/>
      <c r="B8" s="26" t="s">
        <v>10</v>
      </c>
      <c r="C8" s="46">
        <v>40.157600000000002</v>
      </c>
      <c r="D8" s="46">
        <v>-8.4685166666666696</v>
      </c>
      <c r="E8" s="43">
        <v>171</v>
      </c>
      <c r="F8" s="36">
        <f t="shared" si="0"/>
        <v>31.408743999999999</v>
      </c>
      <c r="G8" s="33">
        <v>189.36859296799997</v>
      </c>
      <c r="H8" s="33">
        <v>3604.7320996446701</v>
      </c>
      <c r="I8" s="36">
        <f t="shared" si="1"/>
        <v>30.039434163705582</v>
      </c>
      <c r="J8" s="40">
        <v>4.5194156138136243</v>
      </c>
      <c r="K8" s="27">
        <f t="shared" si="2"/>
        <v>4.1344969859851179</v>
      </c>
      <c r="L8" s="1"/>
    </row>
    <row r="9" spans="1:12" x14ac:dyDescent="0.25">
      <c r="A9" s="1"/>
      <c r="B9" s="26" t="s">
        <v>11</v>
      </c>
      <c r="C9" s="46">
        <v>37.016591319444402</v>
      </c>
      <c r="D9" s="46">
        <v>-7.9719080055555596</v>
      </c>
      <c r="E9" s="43">
        <v>5.0030000000000001</v>
      </c>
      <c r="F9" s="36">
        <f t="shared" si="0"/>
        <v>29.241448010416633</v>
      </c>
      <c r="G9" s="33">
        <v>224.04878122900001</v>
      </c>
      <c r="H9" s="33">
        <v>4264.887967557107</v>
      </c>
      <c r="I9" s="36">
        <f t="shared" si="1"/>
        <v>35.540733062975896</v>
      </c>
      <c r="J9" s="40">
        <v>3.8940556750439881</v>
      </c>
      <c r="K9" s="27">
        <f t="shared" si="2"/>
        <v>3.5623989532004918</v>
      </c>
      <c r="L9" s="1"/>
    </row>
    <row r="10" spans="1:12" x14ac:dyDescent="0.25">
      <c r="A10" s="1"/>
      <c r="B10" s="26" t="s">
        <v>12</v>
      </c>
      <c r="C10" s="46">
        <v>38.5365439416667</v>
      </c>
      <c r="D10" s="46">
        <v>-7.8879720138888896</v>
      </c>
      <c r="E10" s="43">
        <v>247.55799999999999</v>
      </c>
      <c r="F10" s="36">
        <f t="shared" si="0"/>
        <v>30.290215319750022</v>
      </c>
      <c r="G10" s="33">
        <v>202.086346365</v>
      </c>
      <c r="H10" s="33">
        <v>3846.8213140545686</v>
      </c>
      <c r="I10" s="36">
        <f t="shared" si="1"/>
        <v>32.056844283788074</v>
      </c>
      <c r="J10" s="40">
        <v>4.2651634701196981</v>
      </c>
      <c r="K10" s="27">
        <f t="shared" si="2"/>
        <v>3.9018994973696035</v>
      </c>
      <c r="L10" s="1"/>
    </row>
    <row r="11" spans="1:12" x14ac:dyDescent="0.25">
      <c r="A11" s="1"/>
      <c r="B11" s="26" t="s">
        <v>13</v>
      </c>
      <c r="C11" s="46">
        <v>40.714817099999998</v>
      </c>
      <c r="D11" s="46">
        <v>-7.8959423361111103</v>
      </c>
      <c r="E11" s="43">
        <v>644.37300000000005</v>
      </c>
      <c r="F11" s="36">
        <f t="shared" si="0"/>
        <v>31.793223798999996</v>
      </c>
      <c r="G11" s="33">
        <v>194.16776219800002</v>
      </c>
      <c r="H11" s="33">
        <v>3696.0868438705593</v>
      </c>
      <c r="I11" s="36">
        <f t="shared" si="1"/>
        <v>30.800723698921324</v>
      </c>
      <c r="J11" s="40">
        <v>4.4195582412079801</v>
      </c>
      <c r="K11" s="27">
        <f t="shared" si="2"/>
        <v>4.0431444658042963</v>
      </c>
      <c r="L11" s="1"/>
    </row>
    <row r="12" spans="1:12" x14ac:dyDescent="0.25">
      <c r="A12" s="1"/>
      <c r="B12" s="26" t="s">
        <v>14</v>
      </c>
      <c r="C12" s="46">
        <v>38.025727777777803</v>
      </c>
      <c r="D12" s="46">
        <v>-7.8673194444444503</v>
      </c>
      <c r="E12" s="43">
        <v>246</v>
      </c>
      <c r="F12" s="36">
        <f t="shared" si="0"/>
        <v>29.93775216666668</v>
      </c>
      <c r="G12" s="33">
        <v>210.78414342500002</v>
      </c>
      <c r="H12" s="33">
        <v>4012.3885169733512</v>
      </c>
      <c r="I12" s="36">
        <f t="shared" si="1"/>
        <v>33.436570974777922</v>
      </c>
      <c r="J12" s="40">
        <v>4.1089445939685838</v>
      </c>
      <c r="K12" s="27">
        <f t="shared" si="2"/>
        <v>3.7589857829002797</v>
      </c>
      <c r="L12" s="1"/>
    </row>
    <row r="13" spans="1:12" x14ac:dyDescent="0.25">
      <c r="A13" s="1"/>
      <c r="B13" s="26" t="s">
        <v>15</v>
      </c>
      <c r="C13" s="46">
        <v>41.274208333333299</v>
      </c>
      <c r="D13" s="46">
        <v>-7.7171138888888899</v>
      </c>
      <c r="E13" s="43">
        <v>561</v>
      </c>
      <c r="F13" s="36">
        <f t="shared" si="0"/>
        <v>32.179203749999978</v>
      </c>
      <c r="G13" s="33">
        <v>169.64060009799999</v>
      </c>
      <c r="H13" s="33">
        <v>3229.1992404441626</v>
      </c>
      <c r="I13" s="36">
        <f t="shared" si="1"/>
        <v>26.909993670368021</v>
      </c>
      <c r="J13" s="40">
        <v>4.989249458379998</v>
      </c>
      <c r="K13" s="27">
        <f t="shared" si="2"/>
        <v>4.5643150820097738</v>
      </c>
      <c r="L13" s="1"/>
    </row>
    <row r="14" spans="1:12" x14ac:dyDescent="0.25">
      <c r="A14" s="1"/>
      <c r="B14" s="26" t="s">
        <v>16</v>
      </c>
      <c r="C14" s="46">
        <v>40.411366666666702</v>
      </c>
      <c r="D14" s="46">
        <v>-7.5586527777777803</v>
      </c>
      <c r="E14" s="43">
        <v>1380</v>
      </c>
      <c r="F14" s="36">
        <f t="shared" si="0"/>
        <v>31.583843000000019</v>
      </c>
      <c r="G14" s="33">
        <v>205.288306742</v>
      </c>
      <c r="H14" s="33">
        <v>3907.7723364593912</v>
      </c>
      <c r="I14" s="36">
        <f t="shared" si="1"/>
        <v>32.56476947049493</v>
      </c>
      <c r="J14" s="40">
        <v>4.2061142838902352</v>
      </c>
      <c r="K14" s="27">
        <f t="shared" si="2"/>
        <v>3.847879530331304</v>
      </c>
      <c r="L14" s="1"/>
    </row>
    <row r="15" spans="1:12" x14ac:dyDescent="0.25">
      <c r="A15" s="1"/>
      <c r="B15" s="26" t="s">
        <v>17</v>
      </c>
      <c r="C15" s="46">
        <v>39.839444444444403</v>
      </c>
      <c r="D15" s="46">
        <v>-7.4786944444444403</v>
      </c>
      <c r="E15" s="43">
        <v>386</v>
      </c>
      <c r="F15" s="36">
        <f t="shared" si="0"/>
        <v>31.189216666666635</v>
      </c>
      <c r="G15" s="33">
        <v>208.99590267710002</v>
      </c>
      <c r="H15" s="33">
        <v>3978.3484012138333</v>
      </c>
      <c r="I15" s="36">
        <f t="shared" si="1"/>
        <v>33.152903343448614</v>
      </c>
      <c r="J15" s="40">
        <v>4.140000873403638</v>
      </c>
      <c r="K15" s="27">
        <f t="shared" si="2"/>
        <v>3.7873969990158503</v>
      </c>
      <c r="L15" s="1"/>
    </row>
    <row r="16" spans="1:12" x14ac:dyDescent="0.25">
      <c r="A16" s="1"/>
      <c r="B16" s="26" t="s">
        <v>18</v>
      </c>
      <c r="C16" s="46">
        <v>39.294190274999998</v>
      </c>
      <c r="D16" s="46">
        <v>-7.4213166666666703</v>
      </c>
      <c r="E16" s="43">
        <v>597</v>
      </c>
      <c r="F16" s="36">
        <f t="shared" si="0"/>
        <v>30.812991289749995</v>
      </c>
      <c r="G16" s="33">
        <v>192.12104568399999</v>
      </c>
      <c r="H16" s="33">
        <v>3657.1265041370557</v>
      </c>
      <c r="I16" s="36">
        <f t="shared" si="1"/>
        <v>30.47605420114213</v>
      </c>
      <c r="J16" s="40">
        <v>4.4615346011037529</v>
      </c>
      <c r="K16" s="27">
        <f t="shared" si="2"/>
        <v>4.0815456991277461</v>
      </c>
      <c r="L16" s="1"/>
    </row>
    <row r="17" spans="1:12" x14ac:dyDescent="0.25">
      <c r="A17" s="1"/>
      <c r="B17" s="26" t="s">
        <v>19</v>
      </c>
      <c r="C17" s="46">
        <v>41.803883333333303</v>
      </c>
      <c r="D17" s="46">
        <v>-6.7428305555555603</v>
      </c>
      <c r="E17" s="43">
        <v>690</v>
      </c>
      <c r="F17" s="36">
        <f t="shared" si="0"/>
        <v>32.54467949999998</v>
      </c>
      <c r="G17" s="33">
        <v>192.02012632100002</v>
      </c>
      <c r="H17" s="33">
        <v>3655.2054502728433</v>
      </c>
      <c r="I17" s="36">
        <f t="shared" si="1"/>
        <v>30.460045418940361</v>
      </c>
      <c r="J17" s="40">
        <v>4.4636275178644027</v>
      </c>
      <c r="K17" s="27">
        <f t="shared" si="2"/>
        <v>4.0834603621678918</v>
      </c>
      <c r="L17" s="1"/>
    </row>
    <row r="18" spans="1:12" x14ac:dyDescent="0.25">
      <c r="A18" s="1"/>
      <c r="B18" s="26" t="s">
        <v>20</v>
      </c>
      <c r="C18" s="46">
        <v>38.766174241666697</v>
      </c>
      <c r="D18" s="46">
        <v>-9.1275015194444507</v>
      </c>
      <c r="E18" s="43">
        <v>103.884</v>
      </c>
      <c r="F18" s="36">
        <f t="shared" si="0"/>
        <v>30.448660226750018</v>
      </c>
      <c r="G18" s="33">
        <v>196.02012085800001</v>
      </c>
      <c r="H18" s="33">
        <v>3731.3474782614217</v>
      </c>
      <c r="I18" s="36">
        <f t="shared" si="1"/>
        <v>31.094562318845181</v>
      </c>
      <c r="J18" s="40">
        <v>4.3823236619948336</v>
      </c>
      <c r="K18" s="27">
        <f t="shared" si="2"/>
        <v>4.0090811557027335</v>
      </c>
      <c r="L18" s="1"/>
    </row>
    <row r="19" spans="1:12" x14ac:dyDescent="0.25">
      <c r="A19" s="1"/>
      <c r="B19" s="26" t="s">
        <v>21</v>
      </c>
      <c r="C19" s="46">
        <v>37.546973725000001</v>
      </c>
      <c r="D19" s="46">
        <v>-8.7288940416666705</v>
      </c>
      <c r="E19" s="43">
        <v>120.544</v>
      </c>
      <c r="F19" s="36">
        <f t="shared" si="0"/>
        <v>29.607411870249997</v>
      </c>
      <c r="G19" s="33">
        <v>210.00734202500001</v>
      </c>
      <c r="H19" s="33">
        <v>3997.6016882931476</v>
      </c>
      <c r="I19" s="36">
        <f t="shared" si="1"/>
        <v>33.313347402442901</v>
      </c>
      <c r="J19" s="40">
        <v>4.1223702875903774</v>
      </c>
      <c r="K19" s="27">
        <f t="shared" si="2"/>
        <v>3.7712680101963052</v>
      </c>
      <c r="L19" s="1"/>
    </row>
    <row r="20" spans="1:12" x14ac:dyDescent="0.25">
      <c r="A20" s="1"/>
      <c r="B20" s="26" t="s">
        <v>22</v>
      </c>
      <c r="C20" s="46">
        <v>41.973130555555599</v>
      </c>
      <c r="D20" s="46">
        <v>-8.67621111111111</v>
      </c>
      <c r="E20" s="43">
        <v>34</v>
      </c>
      <c r="F20" s="36">
        <f t="shared" si="0"/>
        <v>32.66146008333336</v>
      </c>
      <c r="G20" s="33">
        <v>176.22003956099999</v>
      </c>
      <c r="H20" s="33">
        <v>3354.4423774302031</v>
      </c>
      <c r="I20" s="36">
        <f t="shared" si="1"/>
        <v>27.953686478585027</v>
      </c>
      <c r="J20" s="40">
        <v>4.8208646337116079</v>
      </c>
      <c r="K20" s="27">
        <f t="shared" si="2"/>
        <v>4.4102715928583907</v>
      </c>
      <c r="L20" s="1"/>
    </row>
    <row r="21" spans="1:12" x14ac:dyDescent="0.25">
      <c r="A21" s="1"/>
      <c r="B21" s="26" t="s">
        <v>23</v>
      </c>
      <c r="C21" s="46">
        <v>42.073361111111097</v>
      </c>
      <c r="D21" s="46">
        <v>-8.3809694444444407</v>
      </c>
      <c r="E21" s="43">
        <v>80</v>
      </c>
      <c r="F21" s="36">
        <f t="shared" si="0"/>
        <v>32.730619166666656</v>
      </c>
      <c r="G21" s="33">
        <v>167.25947886599999</v>
      </c>
      <c r="H21" s="33">
        <v>3183.8733286675129</v>
      </c>
      <c r="I21" s="36">
        <f t="shared" si="1"/>
        <v>26.532277738895942</v>
      </c>
      <c r="J21" s="40">
        <v>5.0534531671844682</v>
      </c>
      <c r="K21" s="27">
        <f t="shared" si="2"/>
        <v>4.6230505609353676</v>
      </c>
      <c r="L21" s="1"/>
    </row>
    <row r="22" spans="1:12" x14ac:dyDescent="0.25">
      <c r="A22" s="1"/>
      <c r="B22" s="26" t="s">
        <v>24</v>
      </c>
      <c r="C22" s="46">
        <v>42.0429666666667</v>
      </c>
      <c r="D22" s="46">
        <v>-8.1987472222222202</v>
      </c>
      <c r="E22" s="43">
        <v>880</v>
      </c>
      <c r="F22" s="36">
        <f t="shared" si="0"/>
        <v>32.709647000000025</v>
      </c>
      <c r="G22" s="33">
        <v>171.50029084799999</v>
      </c>
      <c r="H22" s="33">
        <v>3264.5994450761418</v>
      </c>
      <c r="I22" s="36">
        <f t="shared" si="1"/>
        <v>27.204995375634514</v>
      </c>
      <c r="J22" s="40">
        <v>4.940345364318107</v>
      </c>
      <c r="K22" s="27">
        <f t="shared" si="2"/>
        <v>4.5195761496391338</v>
      </c>
      <c r="L22" s="1"/>
    </row>
    <row r="23" spans="1:12" x14ac:dyDescent="0.25">
      <c r="A23" s="1"/>
      <c r="B23" s="26" t="s">
        <v>25</v>
      </c>
      <c r="C23" s="46">
        <v>41.822783333333298</v>
      </c>
      <c r="D23" s="46">
        <v>-7.7878916666666704</v>
      </c>
      <c r="E23" s="43">
        <v>1005</v>
      </c>
      <c r="F23" s="36">
        <f t="shared" si="0"/>
        <v>32.557720499999974</v>
      </c>
      <c r="G23" s="33">
        <v>169.846423225</v>
      </c>
      <c r="H23" s="33">
        <v>3233.117193369289</v>
      </c>
      <c r="I23" s="36">
        <f t="shared" si="1"/>
        <v>26.942643278077409</v>
      </c>
      <c r="J23" s="40">
        <v>4.9837842451053529</v>
      </c>
      <c r="K23" s="27">
        <f t="shared" si="2"/>
        <v>4.5593153409497305</v>
      </c>
      <c r="L23" s="1"/>
    </row>
    <row r="24" spans="1:12" x14ac:dyDescent="0.25">
      <c r="A24" s="1"/>
      <c r="B24" s="26" t="s">
        <v>26</v>
      </c>
      <c r="C24" s="46">
        <v>41.763838888888898</v>
      </c>
      <c r="D24" s="46">
        <v>-8.5713888888888903</v>
      </c>
      <c r="E24" s="43">
        <v>40</v>
      </c>
      <c r="F24" s="36">
        <f t="shared" si="0"/>
        <v>32.517048833333341</v>
      </c>
      <c r="G24" s="33">
        <v>168.37830289499999</v>
      </c>
      <c r="H24" s="33">
        <v>3205.1707403870564</v>
      </c>
      <c r="I24" s="36">
        <f t="shared" si="1"/>
        <v>26.709756169892135</v>
      </c>
      <c r="J24" s="40">
        <v>5.0230594326367495</v>
      </c>
      <c r="K24" s="27">
        <f t="shared" si="2"/>
        <v>4.5952454607590774</v>
      </c>
      <c r="L24" s="1"/>
    </row>
    <row r="25" spans="1:12" x14ac:dyDescent="0.25">
      <c r="A25" s="1"/>
      <c r="B25" s="26" t="s">
        <v>27</v>
      </c>
      <c r="C25" s="46">
        <v>41.725200000000001</v>
      </c>
      <c r="D25" s="46">
        <v>-7.4654111111111101</v>
      </c>
      <c r="E25" s="43">
        <v>360</v>
      </c>
      <c r="F25" s="36">
        <f t="shared" si="0"/>
        <v>32.490388000000003</v>
      </c>
      <c r="G25" s="33">
        <v>168.69114005099999</v>
      </c>
      <c r="H25" s="33">
        <v>3211.1257623921319</v>
      </c>
      <c r="I25" s="36">
        <f t="shared" si="1"/>
        <v>26.759381353267763</v>
      </c>
      <c r="J25" s="40">
        <v>5.0146330907495331</v>
      </c>
      <c r="K25" s="27">
        <f t="shared" si="2"/>
        <v>4.5875367904103959</v>
      </c>
      <c r="L25" s="1"/>
    </row>
    <row r="26" spans="1:12" x14ac:dyDescent="0.25">
      <c r="A26" s="1"/>
      <c r="B26" s="26" t="s">
        <v>28</v>
      </c>
      <c r="C26" s="46">
        <v>41.709716666666701</v>
      </c>
      <c r="D26" s="46">
        <v>-8.0269861111111105</v>
      </c>
      <c r="E26" s="43">
        <v>585</v>
      </c>
      <c r="F26" s="36">
        <f t="shared" si="0"/>
        <v>32.479704500000025</v>
      </c>
      <c r="G26" s="33">
        <v>171.70838224399998</v>
      </c>
      <c r="H26" s="33">
        <v>3268.56057571066</v>
      </c>
      <c r="I26" s="36">
        <f t="shared" si="1"/>
        <v>27.238004797588836</v>
      </c>
      <c r="J26" s="40">
        <v>4.9349391044881221</v>
      </c>
      <c r="K26" s="27">
        <f t="shared" si="2"/>
        <v>4.5146303409588686</v>
      </c>
      <c r="L26" s="1"/>
    </row>
    <row r="27" spans="1:12" x14ac:dyDescent="0.25">
      <c r="A27" s="1"/>
      <c r="B27" s="26" t="s">
        <v>29</v>
      </c>
      <c r="C27" s="46">
        <v>41.5758219916667</v>
      </c>
      <c r="D27" s="46">
        <v>-8.4511420555555592</v>
      </c>
      <c r="E27" s="43">
        <v>68.350999999999999</v>
      </c>
      <c r="F27" s="36">
        <f t="shared" si="0"/>
        <v>32.387317174250022</v>
      </c>
      <c r="G27" s="33">
        <v>178.32126266199998</v>
      </c>
      <c r="H27" s="33">
        <v>3394.4402790989848</v>
      </c>
      <c r="I27" s="36">
        <f t="shared" si="1"/>
        <v>28.287002325824872</v>
      </c>
      <c r="J27" s="40">
        <v>4.7697067123560695</v>
      </c>
      <c r="K27" s="27">
        <f t="shared" si="2"/>
        <v>4.3634707916647031</v>
      </c>
      <c r="L27" s="1"/>
    </row>
    <row r="28" spans="1:12" x14ac:dyDescent="0.25">
      <c r="A28" s="1"/>
      <c r="B28" s="26" t="s">
        <v>30</v>
      </c>
      <c r="C28" s="46">
        <v>41.488972222222202</v>
      </c>
      <c r="D28" s="46">
        <v>-7.9795499999999997</v>
      </c>
      <c r="E28" s="43">
        <v>350</v>
      </c>
      <c r="F28" s="36">
        <f t="shared" si="0"/>
        <v>32.327390833333318</v>
      </c>
      <c r="G28" s="33">
        <v>165.30337911300001</v>
      </c>
      <c r="H28" s="33">
        <v>3146.6379272779191</v>
      </c>
      <c r="I28" s="36">
        <f t="shared" si="1"/>
        <v>26.221982727315993</v>
      </c>
      <c r="J28" s="40">
        <v>5.1075806306614</v>
      </c>
      <c r="K28" s="27">
        <f t="shared" si="2"/>
        <v>4.6725679883479687</v>
      </c>
      <c r="L28" s="1"/>
    </row>
    <row r="29" spans="1:12" x14ac:dyDescent="0.25">
      <c r="A29" s="1"/>
      <c r="B29" s="26" t="s">
        <v>31</v>
      </c>
      <c r="C29" s="46">
        <v>41.5147861111111</v>
      </c>
      <c r="D29" s="46">
        <v>-7.1908388888888899</v>
      </c>
      <c r="E29" s="43">
        <v>250</v>
      </c>
      <c r="F29" s="36">
        <f t="shared" si="0"/>
        <v>32.345202416666659</v>
      </c>
      <c r="G29" s="33">
        <v>183.31335849199999</v>
      </c>
      <c r="H29" s="33">
        <v>3489.4674839847721</v>
      </c>
      <c r="I29" s="36">
        <f t="shared" si="1"/>
        <v>29.078895699873101</v>
      </c>
      <c r="J29" s="40">
        <v>4.6528685233084</v>
      </c>
      <c r="K29" s="27">
        <f t="shared" si="2"/>
        <v>4.2565837111782239</v>
      </c>
      <c r="L29" s="1"/>
    </row>
    <row r="30" spans="1:12" x14ac:dyDescent="0.25">
      <c r="A30" s="1"/>
      <c r="B30" s="26" t="s">
        <v>32</v>
      </c>
      <c r="C30" s="46">
        <v>41.567655555555604</v>
      </c>
      <c r="D30" s="46">
        <v>-6.7872638888888899</v>
      </c>
      <c r="E30" s="43">
        <v>702</v>
      </c>
      <c r="F30" s="36">
        <f t="shared" si="0"/>
        <v>32.381682333333366</v>
      </c>
      <c r="G30" s="33">
        <v>192.705543737</v>
      </c>
      <c r="H30" s="33">
        <v>3668.2527361104062</v>
      </c>
      <c r="I30" s="36">
        <f t="shared" si="1"/>
        <v>30.568772800920051</v>
      </c>
      <c r="J30" s="40">
        <v>4.4494560993510097</v>
      </c>
      <c r="K30" s="27">
        <f t="shared" si="2"/>
        <v>4.0704959233692843</v>
      </c>
      <c r="L30" s="1"/>
    </row>
    <row r="31" spans="1:12" x14ac:dyDescent="0.25">
      <c r="A31" s="1"/>
      <c r="B31" s="26" t="s">
        <v>33</v>
      </c>
      <c r="C31" s="46">
        <v>41.498822222222202</v>
      </c>
      <c r="D31" s="46">
        <v>-6.2715249999999996</v>
      </c>
      <c r="E31" s="43">
        <v>693</v>
      </c>
      <c r="F31" s="36">
        <f t="shared" si="0"/>
        <v>32.334187333333318</v>
      </c>
      <c r="G31" s="33">
        <v>193.60241679800001</v>
      </c>
      <c r="H31" s="33">
        <v>3685.3251928553304</v>
      </c>
      <c r="I31" s="36">
        <f t="shared" si="1"/>
        <v>30.71104327379442</v>
      </c>
      <c r="J31" s="40">
        <v>4.4310642608536055</v>
      </c>
      <c r="K31" s="27">
        <f t="shared" si="2"/>
        <v>4.0536705177567036</v>
      </c>
      <c r="L31" s="1"/>
    </row>
    <row r="32" spans="1:12" x14ac:dyDescent="0.25">
      <c r="A32" s="1"/>
      <c r="B32" s="26" t="s">
        <v>34</v>
      </c>
      <c r="C32" s="46">
        <v>41.335111111111097</v>
      </c>
      <c r="D32" s="46">
        <v>-6.7262861111111096</v>
      </c>
      <c r="E32" s="43">
        <v>644</v>
      </c>
      <c r="F32" s="36">
        <f t="shared" si="0"/>
        <v>32.221226666666652</v>
      </c>
      <c r="G32" s="33">
        <v>190.14765341600003</v>
      </c>
      <c r="H32" s="33">
        <v>3619.5619305076143</v>
      </c>
      <c r="I32" s="36">
        <f t="shared" si="1"/>
        <v>30.163016087563452</v>
      </c>
      <c r="J32" s="40">
        <v>4.5028628170833072</v>
      </c>
      <c r="K32" s="27">
        <f t="shared" si="2"/>
        <v>4.1193539909523222</v>
      </c>
      <c r="L32" s="1"/>
    </row>
    <row r="33" spans="1:12" x14ac:dyDescent="0.25">
      <c r="A33" s="1"/>
      <c r="B33" s="26" t="s">
        <v>35</v>
      </c>
      <c r="C33" s="46">
        <v>41.24295</v>
      </c>
      <c r="D33" s="46">
        <v>-7.2993333333333297</v>
      </c>
      <c r="E33" s="43">
        <v>715</v>
      </c>
      <c r="F33" s="36">
        <f t="shared" si="0"/>
        <v>32.157635499999998</v>
      </c>
      <c r="G33" s="33">
        <v>180.26803896099997</v>
      </c>
      <c r="H33" s="33">
        <v>3431.4982035723351</v>
      </c>
      <c r="I33" s="36">
        <f t="shared" si="1"/>
        <v>28.595818363102794</v>
      </c>
      <c r="J33" s="40">
        <v>4.7233734016419495</v>
      </c>
      <c r="K33" s="27">
        <f t="shared" si="2"/>
        <v>4.3210836890241051</v>
      </c>
      <c r="L33" s="1"/>
    </row>
    <row r="34" spans="1:12" x14ac:dyDescent="0.25">
      <c r="A34" s="1"/>
      <c r="B34" s="26" t="s">
        <v>36</v>
      </c>
      <c r="C34" s="46">
        <v>41.184446333333298</v>
      </c>
      <c r="D34" s="46">
        <v>-8.6444551416666702</v>
      </c>
      <c r="E34" s="43">
        <v>89.191000000000003</v>
      </c>
      <c r="F34" s="36">
        <f t="shared" si="0"/>
        <v>32.117267969999972</v>
      </c>
      <c r="G34" s="33">
        <v>200.02264096599998</v>
      </c>
      <c r="H34" s="33">
        <v>3807.5375818401017</v>
      </c>
      <c r="I34" s="36">
        <f t="shared" si="1"/>
        <v>31.729479848667516</v>
      </c>
      <c r="J34" s="40">
        <v>4.3042233334452176</v>
      </c>
      <c r="K34" s="27">
        <f t="shared" si="2"/>
        <v>3.9376326321356885</v>
      </c>
      <c r="L34" s="1"/>
    </row>
    <row r="35" spans="1:12" x14ac:dyDescent="0.25">
      <c r="A35" s="1"/>
      <c r="B35" s="26" t="s">
        <v>37</v>
      </c>
      <c r="C35" s="46">
        <v>41.189869444444398</v>
      </c>
      <c r="D35" s="46">
        <v>-7.0185250000000003</v>
      </c>
      <c r="E35" s="43">
        <v>600</v>
      </c>
      <c r="F35" s="36">
        <f t="shared" si="0"/>
        <v>32.121009916666637</v>
      </c>
      <c r="G35" s="33">
        <v>185.77837643200002</v>
      </c>
      <c r="H35" s="33">
        <v>3536.3904143147206</v>
      </c>
      <c r="I35" s="36">
        <f t="shared" si="1"/>
        <v>29.469920119289338</v>
      </c>
      <c r="J35" s="40">
        <v>4.5974914556459501</v>
      </c>
      <c r="K35" s="27">
        <f t="shared" si="2"/>
        <v>4.2059231083685846</v>
      </c>
      <c r="L35" s="1"/>
    </row>
    <row r="36" spans="1:12" x14ac:dyDescent="0.25">
      <c r="A36" s="1"/>
      <c r="B36" s="26" t="s">
        <v>38</v>
      </c>
      <c r="C36" s="46">
        <v>41.172775000000001</v>
      </c>
      <c r="D36" s="46">
        <v>-7.5489722222222202</v>
      </c>
      <c r="E36" s="43">
        <v>130</v>
      </c>
      <c r="F36" s="36">
        <f t="shared" si="0"/>
        <v>32.10921475</v>
      </c>
      <c r="G36" s="33">
        <v>168.799668384</v>
      </c>
      <c r="H36" s="33">
        <v>3213.1916570558374</v>
      </c>
      <c r="I36" s="36">
        <f t="shared" si="1"/>
        <v>26.77659714213198</v>
      </c>
      <c r="J36" s="40">
        <v>5.0117171518599841</v>
      </c>
      <c r="K36" s="27">
        <f t="shared" si="2"/>
        <v>4.5848692020360691</v>
      </c>
      <c r="L36" s="1"/>
    </row>
    <row r="37" spans="1:12" x14ac:dyDescent="0.25">
      <c r="A37" s="1"/>
      <c r="B37" s="26" t="s">
        <v>39</v>
      </c>
      <c r="C37" s="46">
        <v>41.145868691666699</v>
      </c>
      <c r="D37" s="46">
        <v>-8.2490008916666699</v>
      </c>
      <c r="E37" s="43">
        <v>287.17399999999998</v>
      </c>
      <c r="F37" s="36">
        <f t="shared" si="0"/>
        <v>32.090649397250019</v>
      </c>
      <c r="G37" s="33">
        <v>176.961308148</v>
      </c>
      <c r="H37" s="33">
        <v>3368.5528200761423</v>
      </c>
      <c r="I37" s="36">
        <f t="shared" si="1"/>
        <v>28.071273500634522</v>
      </c>
      <c r="J37" s="40">
        <v>4.8026784685893364</v>
      </c>
      <c r="K37" s="27">
        <f t="shared" si="2"/>
        <v>4.393634343419583</v>
      </c>
      <c r="L37" s="1"/>
    </row>
    <row r="38" spans="1:12" x14ac:dyDescent="0.25">
      <c r="A38" s="1"/>
      <c r="B38" s="26" t="s">
        <v>40</v>
      </c>
      <c r="C38" s="46">
        <v>40.985661111111099</v>
      </c>
      <c r="D38" s="46">
        <v>-7.6038777777777797</v>
      </c>
      <c r="E38" s="43">
        <v>715</v>
      </c>
      <c r="F38" s="36">
        <f t="shared" si="0"/>
        <v>31.980106166666655</v>
      </c>
      <c r="G38" s="33">
        <v>175.689897229</v>
      </c>
      <c r="H38" s="33">
        <v>3344.3508355774115</v>
      </c>
      <c r="I38" s="36">
        <f t="shared" si="1"/>
        <v>27.869590296478428</v>
      </c>
      <c r="J38" s="40">
        <v>4.8339651843180569</v>
      </c>
      <c r="K38" s="27">
        <f t="shared" si="2"/>
        <v>4.4222563695696877</v>
      </c>
      <c r="L38" s="1"/>
    </row>
    <row r="39" spans="1:12" x14ac:dyDescent="0.25">
      <c r="A39" s="1"/>
      <c r="B39" s="26" t="s">
        <v>41</v>
      </c>
      <c r="C39" s="46">
        <v>40.781166666666699</v>
      </c>
      <c r="D39" s="46">
        <v>-7.3573750000000002</v>
      </c>
      <c r="E39" s="43">
        <v>840</v>
      </c>
      <c r="F39" s="36">
        <f t="shared" si="0"/>
        <v>31.839005000000018</v>
      </c>
      <c r="G39" s="33">
        <v>203.23564360200001</v>
      </c>
      <c r="H39" s="33">
        <v>3868.6987995304567</v>
      </c>
      <c r="I39" s="36">
        <f t="shared" si="1"/>
        <v>32.239156662753807</v>
      </c>
      <c r="J39" s="40">
        <v>4.2437545549390423</v>
      </c>
      <c r="K39" s="27">
        <f t="shared" si="2"/>
        <v>3.8823139794948842</v>
      </c>
      <c r="L39" s="1"/>
    </row>
    <row r="40" spans="1:12" x14ac:dyDescent="0.25">
      <c r="A40" s="1"/>
      <c r="B40" s="26" t="s">
        <v>42</v>
      </c>
      <c r="C40" s="46">
        <v>40.931183333333301</v>
      </c>
      <c r="D40" s="46">
        <v>-8.2549222222222198</v>
      </c>
      <c r="E40" s="43">
        <v>340</v>
      </c>
      <c r="F40" s="36">
        <f t="shared" si="0"/>
        <v>31.942516499999975</v>
      </c>
      <c r="G40" s="33">
        <v>112.78394053300001</v>
      </c>
      <c r="H40" s="33">
        <v>2146.9024213134521</v>
      </c>
      <c r="I40" s="36">
        <f t="shared" si="1"/>
        <v>17.890853510945433</v>
      </c>
      <c r="J40" s="40">
        <v>7.2627937766512582</v>
      </c>
      <c r="K40" s="27">
        <f t="shared" si="2"/>
        <v>6.6442216306938704</v>
      </c>
      <c r="L40" s="1"/>
    </row>
    <row r="41" spans="1:12" x14ac:dyDescent="0.25">
      <c r="A41" s="1"/>
      <c r="B41" s="26" t="s">
        <v>42</v>
      </c>
      <c r="C41" s="46">
        <v>40.9269416666667</v>
      </c>
      <c r="D41" s="46">
        <v>-8.2610527777777794</v>
      </c>
      <c r="E41" s="43">
        <v>270</v>
      </c>
      <c r="F41" s="36">
        <f t="shared" si="0"/>
        <v>31.939589750000021</v>
      </c>
      <c r="G41" s="33">
        <v>105.56991938799999</v>
      </c>
      <c r="H41" s="33">
        <v>2009.5796837817259</v>
      </c>
      <c r="I41" s="36">
        <f t="shared" si="1"/>
        <v>16.746497364847716</v>
      </c>
      <c r="J41" s="40">
        <v>7.7263357923509313</v>
      </c>
      <c r="K41" s="27">
        <f t="shared" si="2"/>
        <v>7.068283772916403</v>
      </c>
      <c r="L41" s="1"/>
    </row>
    <row r="42" spans="1:12" x14ac:dyDescent="0.25">
      <c r="A42" s="1"/>
      <c r="B42" s="26" t="s">
        <v>43</v>
      </c>
      <c r="C42" s="46">
        <v>40.8302972222222</v>
      </c>
      <c r="D42" s="46">
        <v>-6.9408305555555598</v>
      </c>
      <c r="E42" s="43">
        <v>635</v>
      </c>
      <c r="F42" s="36">
        <f t="shared" si="0"/>
        <v>31.872905083333315</v>
      </c>
      <c r="G42" s="33">
        <v>191.99887799860002</v>
      </c>
      <c r="H42" s="33">
        <v>3654.8009771307111</v>
      </c>
      <c r="I42" s="36">
        <f t="shared" si="1"/>
        <v>30.456674809422591</v>
      </c>
      <c r="J42" s="40">
        <v>4.4640684567027407</v>
      </c>
      <c r="K42" s="27">
        <f t="shared" si="2"/>
        <v>4.0838637462453686</v>
      </c>
      <c r="L42" s="1"/>
    </row>
    <row r="43" spans="1:12" x14ac:dyDescent="0.25">
      <c r="A43" s="1"/>
      <c r="B43" s="26" t="s">
        <v>44</v>
      </c>
      <c r="C43" s="46">
        <v>40.528558333333301</v>
      </c>
      <c r="D43" s="46">
        <v>-7.2786749999999998</v>
      </c>
      <c r="E43" s="43">
        <v>1020</v>
      </c>
      <c r="F43" s="36">
        <f t="shared" si="0"/>
        <v>31.664705249999976</v>
      </c>
      <c r="G43" s="33">
        <v>208.18520660899998</v>
      </c>
      <c r="H43" s="33">
        <v>3962.91636946066</v>
      </c>
      <c r="I43" s="36">
        <f t="shared" si="1"/>
        <v>33.024303078838834</v>
      </c>
      <c r="J43" s="40">
        <v>4.1542559507175518</v>
      </c>
      <c r="K43" s="27">
        <f t="shared" si="2"/>
        <v>3.8004379713949379</v>
      </c>
      <c r="L43" s="1"/>
    </row>
    <row r="44" spans="1:12" x14ac:dyDescent="0.25">
      <c r="A44" s="1"/>
      <c r="B44" s="26" t="s">
        <v>45</v>
      </c>
      <c r="C44" s="46">
        <v>40.523497222222197</v>
      </c>
      <c r="D44" s="46">
        <v>-7.85547222222222</v>
      </c>
      <c r="E44" s="43">
        <v>425</v>
      </c>
      <c r="F44" s="36">
        <f t="shared" si="0"/>
        <v>31.661213083333312</v>
      </c>
      <c r="G44" s="33">
        <v>184.07188617899999</v>
      </c>
      <c r="H44" s="33">
        <v>3503.9064627982229</v>
      </c>
      <c r="I44" s="36">
        <f t="shared" si="1"/>
        <v>29.199220523318527</v>
      </c>
      <c r="J44" s="40">
        <v>4.6356700851544872</v>
      </c>
      <c r="K44" s="27">
        <f t="shared" si="2"/>
        <v>4.2408500640018794</v>
      </c>
      <c r="L44" s="1"/>
    </row>
    <row r="45" spans="1:12" x14ac:dyDescent="0.25">
      <c r="A45" s="1"/>
      <c r="B45" s="26" t="s">
        <v>46</v>
      </c>
      <c r="C45" s="46">
        <v>40.145486444444401</v>
      </c>
      <c r="D45" s="46">
        <v>-7.9270694833333302</v>
      </c>
      <c r="E45" s="43">
        <v>835.58799999999997</v>
      </c>
      <c r="F45" s="36">
        <f t="shared" si="0"/>
        <v>31.400385646666635</v>
      </c>
      <c r="G45" s="33">
        <v>204.06080707800001</v>
      </c>
      <c r="H45" s="33">
        <v>3884.4062261040608</v>
      </c>
      <c r="I45" s="36">
        <f t="shared" si="1"/>
        <v>32.370051884200507</v>
      </c>
      <c r="J45" s="40">
        <v>4.2285322762860824</v>
      </c>
      <c r="K45" s="27">
        <f t="shared" si="2"/>
        <v>3.868388182314797</v>
      </c>
      <c r="L45" s="1"/>
    </row>
    <row r="46" spans="1:12" x14ac:dyDescent="0.25">
      <c r="A46" s="1"/>
      <c r="B46" s="26" t="s">
        <v>47</v>
      </c>
      <c r="C46" s="46">
        <v>40.264347222222199</v>
      </c>
      <c r="D46" s="46">
        <v>-7.4822083333333298</v>
      </c>
      <c r="E46" s="43">
        <v>482</v>
      </c>
      <c r="F46" s="36">
        <f t="shared" si="0"/>
        <v>31.482399583333315</v>
      </c>
      <c r="G46" s="33">
        <v>208.50451016899999</v>
      </c>
      <c r="H46" s="33">
        <v>3968.9944829124365</v>
      </c>
      <c r="I46" s="36">
        <f t="shared" si="1"/>
        <v>33.074954024270305</v>
      </c>
      <c r="J46" s="40">
        <v>4.1486281645288035</v>
      </c>
      <c r="K46" s="27">
        <f t="shared" si="2"/>
        <v>3.7952895037558854</v>
      </c>
      <c r="L46" s="1"/>
    </row>
    <row r="47" spans="1:12" x14ac:dyDescent="0.25">
      <c r="A47" s="1"/>
      <c r="B47" s="26" t="s">
        <v>48</v>
      </c>
      <c r="C47" s="46">
        <v>40.354258333333298</v>
      </c>
      <c r="D47" s="46">
        <v>-7.3893111111111098</v>
      </c>
      <c r="E47" s="43">
        <v>468</v>
      </c>
      <c r="F47" s="36">
        <f t="shared" si="0"/>
        <v>31.544438249999974</v>
      </c>
      <c r="G47" s="33">
        <v>190.45646256499998</v>
      </c>
      <c r="H47" s="33">
        <v>3625.4402772525377</v>
      </c>
      <c r="I47" s="36">
        <f t="shared" si="1"/>
        <v>30.212002310437818</v>
      </c>
      <c r="J47" s="40">
        <v>4.4963389872744051</v>
      </c>
      <c r="K47" s="27">
        <f t="shared" si="2"/>
        <v>4.1133857957282443</v>
      </c>
      <c r="L47" s="1"/>
    </row>
    <row r="48" spans="1:12" x14ac:dyDescent="0.25">
      <c r="A48" s="1"/>
      <c r="B48" s="26" t="s">
        <v>49</v>
      </c>
      <c r="C48" s="46">
        <v>40.143961008333299</v>
      </c>
      <c r="D48" s="46">
        <v>-8.2447592305555606</v>
      </c>
      <c r="E48" s="43">
        <v>193.76900000000001</v>
      </c>
      <c r="F48" s="36">
        <f t="shared" si="0"/>
        <v>31.399333095749974</v>
      </c>
      <c r="G48" s="33">
        <v>176.01808052799998</v>
      </c>
      <c r="H48" s="33">
        <v>3350.5979795939088</v>
      </c>
      <c r="I48" s="36">
        <f t="shared" si="1"/>
        <v>27.921649829949242</v>
      </c>
      <c r="J48" s="40">
        <v>4.8258460158093648</v>
      </c>
      <c r="K48" s="27">
        <f t="shared" si="2"/>
        <v>4.4148287106428814</v>
      </c>
      <c r="L48" s="1"/>
    </row>
    <row r="49" spans="1:12" x14ac:dyDescent="0.25">
      <c r="A49" s="1"/>
      <c r="B49" s="26" t="s">
        <v>50</v>
      </c>
      <c r="C49" s="46">
        <v>40.635399999999997</v>
      </c>
      <c r="D49" s="46">
        <v>-8.6596111111111096</v>
      </c>
      <c r="E49" s="43">
        <v>5</v>
      </c>
      <c r="F49" s="36">
        <f t="shared" si="0"/>
        <v>31.738425999999993</v>
      </c>
      <c r="G49" s="33">
        <v>186.246284753</v>
      </c>
      <c r="H49" s="33">
        <v>3545.2972985977153</v>
      </c>
      <c r="I49" s="36">
        <f t="shared" si="1"/>
        <v>29.544144154980959</v>
      </c>
      <c r="J49" s="40">
        <v>4.5871453446020691</v>
      </c>
      <c r="K49" s="27">
        <f t="shared" si="2"/>
        <v>4.1964581756023112</v>
      </c>
      <c r="L49" s="1"/>
    </row>
    <row r="50" spans="1:12" x14ac:dyDescent="0.25">
      <c r="A50" s="1"/>
      <c r="B50" s="26" t="s">
        <v>51</v>
      </c>
      <c r="C50" s="46">
        <v>40.445955555555599</v>
      </c>
      <c r="D50" s="46">
        <v>-8.7615972222222194</v>
      </c>
      <c r="E50" s="43">
        <v>14</v>
      </c>
      <c r="F50" s="36">
        <f t="shared" si="0"/>
        <v>31.607709333333361</v>
      </c>
      <c r="G50" s="33">
        <v>181.96837760400001</v>
      </c>
      <c r="H50" s="33">
        <v>3463.8650559137059</v>
      </c>
      <c r="I50" s="36">
        <f t="shared" si="1"/>
        <v>28.865542132614216</v>
      </c>
      <c r="J50" s="40">
        <v>4.6837163962956545</v>
      </c>
      <c r="K50" s="27">
        <f t="shared" si="2"/>
        <v>4.2848042708231535</v>
      </c>
      <c r="L50" s="1"/>
    </row>
    <row r="51" spans="1:12" x14ac:dyDescent="0.25">
      <c r="A51" s="1"/>
      <c r="B51" s="26" t="s">
        <v>52</v>
      </c>
      <c r="C51" s="46">
        <v>40.4388583333333</v>
      </c>
      <c r="D51" s="46">
        <v>-8.4399416666666696</v>
      </c>
      <c r="E51" s="43">
        <v>45</v>
      </c>
      <c r="F51" s="36">
        <f t="shared" si="0"/>
        <v>31.602812249999975</v>
      </c>
      <c r="G51" s="33">
        <v>167.92673462500002</v>
      </c>
      <c r="H51" s="33">
        <v>3196.57489768401</v>
      </c>
      <c r="I51" s="36">
        <f t="shared" si="1"/>
        <v>26.638124147366749</v>
      </c>
      <c r="J51" s="40">
        <v>5.0352778961213973</v>
      </c>
      <c r="K51" s="27">
        <f t="shared" si="2"/>
        <v>4.6064232777087382</v>
      </c>
      <c r="L51" s="1"/>
    </row>
    <row r="52" spans="1:12" x14ac:dyDescent="0.25">
      <c r="A52" s="1"/>
      <c r="B52" s="26" t="s">
        <v>53</v>
      </c>
      <c r="C52" s="46">
        <v>40.213469444444399</v>
      </c>
      <c r="D52" s="46">
        <v>-8.45515277777778</v>
      </c>
      <c r="E52" s="43">
        <v>35</v>
      </c>
      <c r="F52" s="36">
        <f t="shared" si="0"/>
        <v>31.447293916666634</v>
      </c>
      <c r="G52" s="33">
        <v>179.48748657199999</v>
      </c>
      <c r="H52" s="33">
        <v>3416.6399728172587</v>
      </c>
      <c r="I52" s="36">
        <f t="shared" si="1"/>
        <v>28.471999773477155</v>
      </c>
      <c r="J52" s="40">
        <v>4.7418298569393889</v>
      </c>
      <c r="K52" s="27">
        <f t="shared" si="2"/>
        <v>4.3379682080238613</v>
      </c>
      <c r="L52" s="1"/>
    </row>
    <row r="53" spans="1:12" x14ac:dyDescent="0.25">
      <c r="A53" s="1"/>
      <c r="B53" s="26" t="s">
        <v>54</v>
      </c>
      <c r="C53" s="46">
        <v>40.139763888888901</v>
      </c>
      <c r="D53" s="46">
        <v>-8.8059444444444495</v>
      </c>
      <c r="E53" s="43">
        <v>4</v>
      </c>
      <c r="F53" s="36">
        <f t="shared" si="0"/>
        <v>31.396437083333339</v>
      </c>
      <c r="G53" s="33">
        <v>193.67706988399999</v>
      </c>
      <c r="H53" s="33">
        <v>3686.7462541370555</v>
      </c>
      <c r="I53" s="36">
        <f t="shared" si="1"/>
        <v>30.72288545114213</v>
      </c>
      <c r="J53" s="40">
        <v>4.4295410573398302</v>
      </c>
      <c r="K53" s="27">
        <f t="shared" si="2"/>
        <v>4.0522770454861972</v>
      </c>
      <c r="L53" s="1"/>
    </row>
    <row r="54" spans="1:12" x14ac:dyDescent="0.25">
      <c r="A54" s="1"/>
      <c r="B54" s="26" t="s">
        <v>55</v>
      </c>
      <c r="C54" s="46">
        <v>39.8975597111111</v>
      </c>
      <c r="D54" s="46">
        <v>-8.4099675666666691</v>
      </c>
      <c r="E54" s="43">
        <v>396.24099999999999</v>
      </c>
      <c r="F54" s="36">
        <f t="shared" si="0"/>
        <v>31.229316200666656</v>
      </c>
      <c r="G54" s="33">
        <v>184.792699137</v>
      </c>
      <c r="H54" s="33">
        <v>3517.627521643401</v>
      </c>
      <c r="I54" s="36">
        <f t="shared" si="1"/>
        <v>29.313562680361674</v>
      </c>
      <c r="J54" s="40">
        <v>4.6194576048307887</v>
      </c>
      <c r="K54" s="27">
        <f t="shared" si="2"/>
        <v>4.2260184006273507</v>
      </c>
      <c r="L54" s="1"/>
    </row>
    <row r="55" spans="1:12" x14ac:dyDescent="0.25">
      <c r="A55" s="1"/>
      <c r="B55" s="26" t="s">
        <v>56</v>
      </c>
      <c r="C55" s="46">
        <v>39.7805527777778</v>
      </c>
      <c r="D55" s="46">
        <v>-8.8209666666666706</v>
      </c>
      <c r="E55" s="43">
        <v>45</v>
      </c>
      <c r="F55" s="36">
        <f t="shared" si="0"/>
        <v>31.14858141666668</v>
      </c>
      <c r="G55" s="33">
        <v>179.76477734700001</v>
      </c>
      <c r="H55" s="33">
        <v>3421.9183505139599</v>
      </c>
      <c r="I55" s="36">
        <f t="shared" si="1"/>
        <v>28.515986254283</v>
      </c>
      <c r="J55" s="40">
        <v>4.7352548564037065</v>
      </c>
      <c r="K55" s="27">
        <f t="shared" si="2"/>
        <v>4.3319532002838033</v>
      </c>
      <c r="L55" s="1"/>
    </row>
    <row r="56" spans="1:12" x14ac:dyDescent="0.25">
      <c r="A56" s="1"/>
      <c r="B56" s="26" t="s">
        <v>57</v>
      </c>
      <c r="C56" s="46">
        <v>39.763619444444402</v>
      </c>
      <c r="D56" s="46">
        <v>-9.0305888888888894</v>
      </c>
      <c r="E56" s="43">
        <v>40</v>
      </c>
      <c r="F56" s="36">
        <f t="shared" si="0"/>
        <v>31.136897416666635</v>
      </c>
      <c r="G56" s="33">
        <v>197.04122612</v>
      </c>
      <c r="H56" s="33">
        <v>3750.7847611675129</v>
      </c>
      <c r="I56" s="36">
        <f t="shared" si="1"/>
        <v>31.256539676395938</v>
      </c>
      <c r="J56" s="40">
        <v>4.3620975732486951</v>
      </c>
      <c r="K56" s="27">
        <f t="shared" si="2"/>
        <v>3.9905777229351038</v>
      </c>
      <c r="L56" s="1"/>
    </row>
    <row r="57" spans="1:12" x14ac:dyDescent="0.25">
      <c r="A57" s="1"/>
      <c r="B57" s="26" t="s">
        <v>58</v>
      </c>
      <c r="C57" s="46">
        <v>39.5921123694445</v>
      </c>
      <c r="D57" s="46">
        <v>-8.3739484361111103</v>
      </c>
      <c r="E57" s="43">
        <v>75.421000000000006</v>
      </c>
      <c r="F57" s="36">
        <f t="shared" si="0"/>
        <v>31.018557534916702</v>
      </c>
      <c r="G57" s="33">
        <v>192.729276352</v>
      </c>
      <c r="H57" s="33">
        <v>3668.7044990862942</v>
      </c>
      <c r="I57" s="36">
        <f t="shared" si="1"/>
        <v>30.572537492385784</v>
      </c>
      <c r="J57" s="40">
        <v>4.4489672187069713</v>
      </c>
      <c r="K57" s="27">
        <f t="shared" si="2"/>
        <v>4.0700486806896983</v>
      </c>
      <c r="L57" s="1"/>
    </row>
    <row r="58" spans="1:12" x14ac:dyDescent="0.25">
      <c r="A58" s="1"/>
      <c r="B58" s="26" t="s">
        <v>59</v>
      </c>
      <c r="C58" s="46">
        <v>39.548011111111101</v>
      </c>
      <c r="D58" s="46">
        <v>-8.9693166666666695</v>
      </c>
      <c r="E58" s="43">
        <v>38</v>
      </c>
      <c r="F58" s="36">
        <f t="shared" si="0"/>
        <v>30.988127666666657</v>
      </c>
      <c r="G58" s="33">
        <v>191.10631674900003</v>
      </c>
      <c r="H58" s="33">
        <v>3637.8105980139594</v>
      </c>
      <c r="I58" s="36">
        <f t="shared" si="1"/>
        <v>30.315088316782997</v>
      </c>
      <c r="J58" s="40">
        <v>4.4826791881885093</v>
      </c>
      <c r="K58" s="27">
        <f t="shared" si="2"/>
        <v>4.1008894017304938</v>
      </c>
      <c r="L58" s="1"/>
    </row>
    <row r="59" spans="1:12" x14ac:dyDescent="0.25">
      <c r="A59" s="1"/>
      <c r="B59" s="26" t="s">
        <v>60</v>
      </c>
      <c r="C59" s="46">
        <v>39.3139378944444</v>
      </c>
      <c r="D59" s="46">
        <v>-8.9236020055555496</v>
      </c>
      <c r="E59" s="43">
        <v>52.832000000000001</v>
      </c>
      <c r="F59" s="36">
        <f t="shared" si="0"/>
        <v>30.826617147166633</v>
      </c>
      <c r="G59" s="33">
        <v>187.786451489</v>
      </c>
      <c r="H59" s="33">
        <v>3574.6151933185283</v>
      </c>
      <c r="I59" s="36">
        <f t="shared" si="1"/>
        <v>29.788459944321069</v>
      </c>
      <c r="J59" s="40">
        <v>4.5534542583102109</v>
      </c>
      <c r="K59" s="27">
        <f t="shared" si="2"/>
        <v>4.16563655912993</v>
      </c>
      <c r="L59" s="1"/>
    </row>
    <row r="60" spans="1:12" x14ac:dyDescent="0.25">
      <c r="A60" s="1"/>
      <c r="B60" s="26" t="s">
        <v>61</v>
      </c>
      <c r="C60" s="46">
        <v>39.201303538888901</v>
      </c>
      <c r="D60" s="46">
        <v>-8.7368106805555605</v>
      </c>
      <c r="E60" s="43">
        <v>71.911000000000001</v>
      </c>
      <c r="F60" s="36">
        <f t="shared" si="0"/>
        <v>30.748899441833338</v>
      </c>
      <c r="G60" s="33">
        <v>184.05578951800001</v>
      </c>
      <c r="H60" s="33">
        <v>3503.6000542766496</v>
      </c>
      <c r="I60" s="36">
        <f t="shared" si="1"/>
        <v>29.19666711897208</v>
      </c>
      <c r="J60" s="40">
        <v>4.6360335797855701</v>
      </c>
      <c r="K60" s="27">
        <f t="shared" si="2"/>
        <v>4.2411825997952333</v>
      </c>
      <c r="L60" s="1"/>
    </row>
    <row r="61" spans="1:12" x14ac:dyDescent="0.25">
      <c r="A61" s="1"/>
      <c r="B61" s="26" t="s">
        <v>62</v>
      </c>
      <c r="C61" s="46">
        <v>39.043894444444398</v>
      </c>
      <c r="D61" s="46">
        <v>-9.1790000000000003</v>
      </c>
      <c r="E61" s="43">
        <v>110</v>
      </c>
      <c r="F61" s="36">
        <f t="shared" si="0"/>
        <v>30.640287166666631</v>
      </c>
      <c r="G61" s="33">
        <v>188.54815144200001</v>
      </c>
      <c r="H61" s="33">
        <v>3589.1145579060912</v>
      </c>
      <c r="I61" s="36">
        <f t="shared" si="1"/>
        <v>29.909287982550758</v>
      </c>
      <c r="J61" s="40">
        <v>4.5369955199004846</v>
      </c>
      <c r="K61" s="27">
        <f t="shared" si="2"/>
        <v>4.1505796114705609</v>
      </c>
      <c r="L61" s="1"/>
    </row>
    <row r="62" spans="1:12" x14ac:dyDescent="0.25">
      <c r="A62" s="1"/>
      <c r="B62" s="26" t="s">
        <v>63</v>
      </c>
      <c r="C62" s="46">
        <v>38.941634930555601</v>
      </c>
      <c r="D62" s="46">
        <v>-8.5131199555555597</v>
      </c>
      <c r="E62" s="43">
        <v>18.754000000000001</v>
      </c>
      <c r="F62" s="36">
        <f t="shared" si="0"/>
        <v>30.569728102083364</v>
      </c>
      <c r="G62" s="33">
        <v>205.27758237</v>
      </c>
      <c r="H62" s="33">
        <v>3907.5681923223351</v>
      </c>
      <c r="I62" s="36">
        <f t="shared" si="1"/>
        <v>32.56306826935279</v>
      </c>
      <c r="J62" s="40">
        <v>4.2063089835898424</v>
      </c>
      <c r="K62" s="27">
        <f t="shared" si="2"/>
        <v>3.8480576474574955</v>
      </c>
      <c r="L62" s="1"/>
    </row>
    <row r="63" spans="1:12" x14ac:dyDescent="0.25">
      <c r="A63" s="1"/>
      <c r="B63" s="26" t="s">
        <v>64</v>
      </c>
      <c r="C63" s="46">
        <v>39.125704544444403</v>
      </c>
      <c r="D63" s="46">
        <v>-9.37886563333333</v>
      </c>
      <c r="E63" s="43">
        <v>40.704999999999998</v>
      </c>
      <c r="F63" s="36">
        <f t="shared" si="0"/>
        <v>30.696736135666637</v>
      </c>
      <c r="G63" s="33">
        <v>205.97701381000002</v>
      </c>
      <c r="H63" s="33">
        <v>3920.8822425761427</v>
      </c>
      <c r="I63" s="36">
        <f t="shared" si="1"/>
        <v>32.674018688134524</v>
      </c>
      <c r="J63" s="40">
        <v>4.1936533463815726</v>
      </c>
      <c r="K63" s="27">
        <f t="shared" si="2"/>
        <v>3.8364798908702542</v>
      </c>
      <c r="L63" s="1"/>
    </row>
    <row r="64" spans="1:12" x14ac:dyDescent="0.25">
      <c r="A64" s="1"/>
      <c r="B64" s="26" t="s">
        <v>65</v>
      </c>
      <c r="C64" s="46">
        <v>38.781623336111103</v>
      </c>
      <c r="D64" s="46">
        <v>-9.4975367944444393</v>
      </c>
      <c r="E64" s="43">
        <v>141.23099999999999</v>
      </c>
      <c r="F64" s="36">
        <f t="shared" si="0"/>
        <v>30.45932010191666</v>
      </c>
      <c r="G64" s="33">
        <v>198.53127791600002</v>
      </c>
      <c r="H64" s="33">
        <v>3779.1486912944165</v>
      </c>
      <c r="I64" s="36">
        <f t="shared" si="1"/>
        <v>31.492905760786805</v>
      </c>
      <c r="J64" s="40">
        <v>4.3329559006903757</v>
      </c>
      <c r="K64" s="27">
        <f t="shared" si="2"/>
        <v>3.9639180466285766</v>
      </c>
      <c r="L64" s="1"/>
    </row>
    <row r="65" spans="1:12" x14ac:dyDescent="0.25">
      <c r="A65" s="1"/>
      <c r="B65" s="26" t="s">
        <v>66</v>
      </c>
      <c r="C65" s="46">
        <v>38.709656091666702</v>
      </c>
      <c r="D65" s="46">
        <v>-9.1827585611111093</v>
      </c>
      <c r="E65" s="43">
        <v>69.956000000000003</v>
      </c>
      <c r="F65" s="36">
        <f t="shared" si="0"/>
        <v>30.409662703250021</v>
      </c>
      <c r="G65" s="33">
        <v>190.85702741499998</v>
      </c>
      <c r="H65" s="33">
        <v>3633.0652426713195</v>
      </c>
      <c r="I65" s="36">
        <f t="shared" si="1"/>
        <v>30.275543688927662</v>
      </c>
      <c r="J65" s="40">
        <v>4.4879082003005983</v>
      </c>
      <c r="K65" s="27">
        <f t="shared" si="2"/>
        <v>4.1056730588809964</v>
      </c>
      <c r="L65" s="1"/>
    </row>
    <row r="66" spans="1:12" x14ac:dyDescent="0.25">
      <c r="A66" s="1"/>
      <c r="B66" s="26" t="s">
        <v>67</v>
      </c>
      <c r="C66" s="46">
        <v>38.7089872305556</v>
      </c>
      <c r="D66" s="46">
        <v>-9.4853594166666699</v>
      </c>
      <c r="E66" s="43">
        <v>7.8789999999999996</v>
      </c>
      <c r="F66" s="36">
        <f t="shared" si="0"/>
        <v>30.409201189083362</v>
      </c>
      <c r="G66" s="33">
        <v>211.20770237300002</v>
      </c>
      <c r="H66" s="33">
        <v>4020.4511873032998</v>
      </c>
      <c r="I66" s="36">
        <f t="shared" si="1"/>
        <v>33.503759894194161</v>
      </c>
      <c r="J66" s="40">
        <v>4.1016657012285593</v>
      </c>
      <c r="K66" s="27">
        <f t="shared" si="2"/>
        <v>3.7523268334549229</v>
      </c>
      <c r="L66" s="1"/>
    </row>
    <row r="67" spans="1:12" x14ac:dyDescent="0.25">
      <c r="A67" s="1"/>
      <c r="B67" s="26" t="s">
        <v>68</v>
      </c>
      <c r="C67" s="46">
        <v>38.674491666666697</v>
      </c>
      <c r="D67" s="46">
        <v>-9.0476222222222198</v>
      </c>
      <c r="E67" s="43">
        <v>6</v>
      </c>
      <c r="F67" s="36">
        <f t="shared" ref="F67:F91" si="3">3.7+0.69*C67</f>
        <v>30.385399250000017</v>
      </c>
      <c r="G67" s="33">
        <v>182.65914030599998</v>
      </c>
      <c r="H67" s="33">
        <v>3477.0140921192897</v>
      </c>
      <c r="I67" s="36">
        <f t="shared" si="1"/>
        <v>28.975117434327412</v>
      </c>
      <c r="J67" s="40">
        <v>4.6678166316598917</v>
      </c>
      <c r="K67" s="27">
        <f t="shared" si="2"/>
        <v>4.2702586891414187</v>
      </c>
      <c r="L67" s="1"/>
    </row>
    <row r="68" spans="1:12" x14ac:dyDescent="0.25">
      <c r="A68" s="1"/>
      <c r="B68" s="26" t="s">
        <v>69</v>
      </c>
      <c r="C68" s="46">
        <v>38.650794444444401</v>
      </c>
      <c r="D68" s="46">
        <v>-8.6350250000000006</v>
      </c>
      <c r="E68" s="43">
        <v>64</v>
      </c>
      <c r="F68" s="36">
        <f t="shared" si="3"/>
        <v>30.369048166666634</v>
      </c>
      <c r="G68" s="33">
        <v>200.49286836000002</v>
      </c>
      <c r="H68" s="33">
        <v>3816.488610913706</v>
      </c>
      <c r="I68" s="36">
        <f t="shared" ref="I68:I91" si="4">H68/120000*1000</f>
        <v>31.804071757614217</v>
      </c>
      <c r="J68" s="40">
        <v>4.2952525786048588</v>
      </c>
      <c r="K68" s="27">
        <f t="shared" ref="K68:K91" si="5">J68*0.91483</f>
        <v>3.9294259164850831</v>
      </c>
      <c r="L68" s="1"/>
    </row>
    <row r="69" spans="1:12" x14ac:dyDescent="0.25">
      <c r="A69" s="1"/>
      <c r="B69" s="26" t="s">
        <v>70</v>
      </c>
      <c r="C69" s="46">
        <v>38.548497222222203</v>
      </c>
      <c r="D69" s="46">
        <v>-8.8907833333333297</v>
      </c>
      <c r="E69" s="43">
        <v>35</v>
      </c>
      <c r="F69" s="36">
        <f t="shared" si="3"/>
        <v>30.298463083333317</v>
      </c>
      <c r="G69" s="33">
        <v>199.11246866600001</v>
      </c>
      <c r="H69" s="33">
        <v>3790.2119669923864</v>
      </c>
      <c r="I69" s="36">
        <f t="shared" si="4"/>
        <v>31.585099724936555</v>
      </c>
      <c r="J69" s="40">
        <v>4.3217075085884664</v>
      </c>
      <c r="K69" s="27">
        <f t="shared" si="5"/>
        <v>3.9536276800819867</v>
      </c>
      <c r="L69" s="1"/>
    </row>
    <row r="70" spans="1:12" x14ac:dyDescent="0.25">
      <c r="A70" s="1"/>
      <c r="B70" s="26" t="s">
        <v>71</v>
      </c>
      <c r="C70" s="46">
        <v>38.616983688888901</v>
      </c>
      <c r="D70" s="46">
        <v>-9.2128670694444406</v>
      </c>
      <c r="E70" s="43">
        <v>5.508</v>
      </c>
      <c r="F70" s="36">
        <f t="shared" si="3"/>
        <v>30.34571874533334</v>
      </c>
      <c r="G70" s="33">
        <v>195.40058683499998</v>
      </c>
      <c r="H70" s="33">
        <v>3719.5543179251272</v>
      </c>
      <c r="I70" s="36">
        <f t="shared" si="4"/>
        <v>30.996285982709392</v>
      </c>
      <c r="J70" s="40">
        <v>4.39469845073336</v>
      </c>
      <c r="K70" s="27">
        <f t="shared" si="5"/>
        <v>4.0204019836844003</v>
      </c>
      <c r="L70" s="1"/>
    </row>
    <row r="71" spans="1:12" x14ac:dyDescent="0.25">
      <c r="A71" s="1"/>
      <c r="B71" s="26" t="s">
        <v>72</v>
      </c>
      <c r="C71" s="46">
        <v>38.363563888888898</v>
      </c>
      <c r="D71" s="46">
        <v>-8.4815722222222192</v>
      </c>
      <c r="E71" s="43">
        <v>29</v>
      </c>
      <c r="F71" s="36">
        <f t="shared" si="3"/>
        <v>30.170859083333337</v>
      </c>
      <c r="G71" s="33">
        <v>199.56347447299999</v>
      </c>
      <c r="H71" s="33">
        <v>3798.7971029124365</v>
      </c>
      <c r="I71" s="36">
        <f t="shared" si="4"/>
        <v>31.656642524270307</v>
      </c>
      <c r="J71" s="40">
        <v>4.3130238694294425</v>
      </c>
      <c r="K71" s="27">
        <f t="shared" si="5"/>
        <v>3.9456836264701369</v>
      </c>
      <c r="L71" s="1"/>
    </row>
    <row r="72" spans="1:12" x14ac:dyDescent="0.25">
      <c r="A72" s="1"/>
      <c r="B72" s="26" t="s">
        <v>73</v>
      </c>
      <c r="C72" s="46">
        <v>37.9467788888889</v>
      </c>
      <c r="D72" s="46">
        <v>-8.3943856333333304</v>
      </c>
      <c r="E72" s="43">
        <v>46.972000000000001</v>
      </c>
      <c r="F72" s="36">
        <f t="shared" si="3"/>
        <v>29.883277433333337</v>
      </c>
      <c r="G72" s="33">
        <v>192.42406884499999</v>
      </c>
      <c r="H72" s="33">
        <v>3662.8947115164974</v>
      </c>
      <c r="I72" s="36">
        <f t="shared" si="4"/>
        <v>30.524122595970812</v>
      </c>
      <c r="J72" s="40">
        <v>4.45526354571028</v>
      </c>
      <c r="K72" s="27">
        <f t="shared" si="5"/>
        <v>4.0758087495221353</v>
      </c>
      <c r="L72" s="1"/>
    </row>
    <row r="73" spans="1:12" x14ac:dyDescent="0.25">
      <c r="A73" s="1"/>
      <c r="B73" s="26" t="s">
        <v>74</v>
      </c>
      <c r="C73" s="46">
        <v>37.581958333333297</v>
      </c>
      <c r="D73" s="46">
        <v>-8.7428694444444393</v>
      </c>
      <c r="E73" s="43">
        <v>67</v>
      </c>
      <c r="F73" s="36">
        <f t="shared" si="3"/>
        <v>29.631551249999973</v>
      </c>
      <c r="G73" s="33">
        <v>189.658799566</v>
      </c>
      <c r="H73" s="33">
        <v>3610.256336916244</v>
      </c>
      <c r="I73" s="36">
        <f t="shared" si="4"/>
        <v>30.08546947430203</v>
      </c>
      <c r="J73" s="40">
        <v>4.5132336639211132</v>
      </c>
      <c r="K73" s="27">
        <f t="shared" si="5"/>
        <v>4.1288415527649525</v>
      </c>
      <c r="L73" s="1"/>
    </row>
    <row r="74" spans="1:12" x14ac:dyDescent="0.25">
      <c r="A74" s="1"/>
      <c r="B74" s="26" t="s">
        <v>75</v>
      </c>
      <c r="C74" s="46">
        <v>37.325516313888897</v>
      </c>
      <c r="D74" s="46">
        <v>-8.8016378416666701</v>
      </c>
      <c r="E74" s="43">
        <v>11.954000000000001</v>
      </c>
      <c r="F74" s="36">
        <f t="shared" si="3"/>
        <v>29.454606256583336</v>
      </c>
      <c r="G74" s="33">
        <v>206.57591806990001</v>
      </c>
      <c r="H74" s="33">
        <v>3932.2827043762691</v>
      </c>
      <c r="I74" s="36">
        <f t="shared" si="4"/>
        <v>32.769022536468903</v>
      </c>
      <c r="J74" s="40">
        <v>4.1828847747519911</v>
      </c>
      <c r="K74" s="27">
        <f t="shared" si="5"/>
        <v>3.8266284784863642</v>
      </c>
      <c r="L74" s="1"/>
    </row>
    <row r="75" spans="1:12" x14ac:dyDescent="0.25">
      <c r="A75" s="1"/>
      <c r="B75" s="26" t="s">
        <v>76</v>
      </c>
      <c r="C75" s="46">
        <v>37.314349405555603</v>
      </c>
      <c r="D75" s="46">
        <v>-8.5957393777777806</v>
      </c>
      <c r="E75" s="43">
        <v>895.30200000000002</v>
      </c>
      <c r="F75" s="36">
        <f t="shared" si="3"/>
        <v>29.446901089833364</v>
      </c>
      <c r="G75" s="33">
        <v>204.28158790200001</v>
      </c>
      <c r="H75" s="33">
        <v>3888.60890676396</v>
      </c>
      <c r="I75" s="36">
        <f t="shared" si="4"/>
        <v>32.405074223032997</v>
      </c>
      <c r="J75" s="40">
        <v>4.2244802554205148</v>
      </c>
      <c r="K75" s="27">
        <f t="shared" si="5"/>
        <v>3.8646812720663495</v>
      </c>
      <c r="L75" s="1"/>
    </row>
    <row r="76" spans="1:12" x14ac:dyDescent="0.25">
      <c r="A76" s="1"/>
      <c r="B76" s="26" t="s">
        <v>77</v>
      </c>
      <c r="C76" s="46">
        <v>40.3391805555556</v>
      </c>
      <c r="D76" s="46">
        <v>-7.0369333333333302</v>
      </c>
      <c r="E76" s="43">
        <v>858</v>
      </c>
      <c r="F76" s="36">
        <f t="shared" si="3"/>
        <v>31.534034583333362</v>
      </c>
      <c r="G76" s="33">
        <v>208.97628034599998</v>
      </c>
      <c r="H76" s="33">
        <v>3977.9748796827412</v>
      </c>
      <c r="I76" s="36">
        <f t="shared" si="4"/>
        <v>33.149790664022845</v>
      </c>
      <c r="J76" s="40">
        <v>4.1403446014590219</v>
      </c>
      <c r="K76" s="27">
        <f t="shared" si="5"/>
        <v>3.7877114517527573</v>
      </c>
      <c r="L76" s="1"/>
    </row>
    <row r="77" spans="1:12" x14ac:dyDescent="0.25">
      <c r="A77" s="1"/>
      <c r="B77" s="26" t="s">
        <v>78</v>
      </c>
      <c r="C77" s="46">
        <v>39.849555555555597</v>
      </c>
      <c r="D77" s="46">
        <v>-7.0685833333333301</v>
      </c>
      <c r="E77" s="43">
        <v>374</v>
      </c>
      <c r="F77" s="36">
        <f t="shared" si="3"/>
        <v>31.196193333333358</v>
      </c>
      <c r="G77" s="33">
        <v>200.1721384622</v>
      </c>
      <c r="H77" s="33">
        <v>3810.3833463616752</v>
      </c>
      <c r="I77" s="36">
        <f t="shared" si="4"/>
        <v>31.753194553013959</v>
      </c>
      <c r="J77" s="40">
        <v>4.3013667278575802</v>
      </c>
      <c r="K77" s="27">
        <f t="shared" si="5"/>
        <v>3.9350193236459501</v>
      </c>
      <c r="L77" s="1"/>
    </row>
    <row r="78" spans="1:12" x14ac:dyDescent="0.25">
      <c r="A78" s="1"/>
      <c r="B78" s="26" t="s">
        <v>79</v>
      </c>
      <c r="C78" s="46">
        <v>39.728572222222198</v>
      </c>
      <c r="D78" s="46">
        <v>-7.8705555555555602</v>
      </c>
      <c r="E78" s="43">
        <v>379</v>
      </c>
      <c r="F78" s="36">
        <f t="shared" si="3"/>
        <v>31.112714833333314</v>
      </c>
      <c r="G78" s="33">
        <v>204.72675819800003</v>
      </c>
      <c r="H78" s="33">
        <v>3897.0829606218281</v>
      </c>
      <c r="I78" s="36">
        <f t="shared" si="4"/>
        <v>32.475691338515233</v>
      </c>
      <c r="J78" s="40">
        <v>4.2163365605710128</v>
      </c>
      <c r="K78" s="27">
        <f t="shared" si="5"/>
        <v>3.85723117570718</v>
      </c>
      <c r="L78" s="1"/>
    </row>
    <row r="79" spans="1:12" x14ac:dyDescent="0.25">
      <c r="A79" s="1"/>
      <c r="B79" s="26" t="s">
        <v>80</v>
      </c>
      <c r="C79" s="46">
        <v>39.461072325000004</v>
      </c>
      <c r="D79" s="46">
        <v>-8.0269804499999999</v>
      </c>
      <c r="E79" s="43">
        <v>51.048000000000002</v>
      </c>
      <c r="F79" s="36">
        <f t="shared" si="3"/>
        <v>30.928139904249999</v>
      </c>
      <c r="G79" s="33">
        <v>197.05572495300001</v>
      </c>
      <c r="H79" s="33">
        <v>3751.060754181472</v>
      </c>
      <c r="I79" s="36">
        <f t="shared" si="4"/>
        <v>31.258839618178936</v>
      </c>
      <c r="J79" s="40">
        <v>4.3618118891699007</v>
      </c>
      <c r="K79" s="27">
        <f t="shared" si="5"/>
        <v>3.9903163705693006</v>
      </c>
      <c r="L79" s="1"/>
    </row>
    <row r="80" spans="1:12" x14ac:dyDescent="0.25">
      <c r="A80" s="1"/>
      <c r="B80" s="26" t="s">
        <v>81</v>
      </c>
      <c r="C80" s="46">
        <v>39.106836013888902</v>
      </c>
      <c r="D80" s="46">
        <v>-7.8775117555555596</v>
      </c>
      <c r="E80" s="43">
        <v>152.25299999999999</v>
      </c>
      <c r="F80" s="36">
        <f t="shared" si="3"/>
        <v>30.683716849583341</v>
      </c>
      <c r="G80" s="33">
        <v>197.54167167200001</v>
      </c>
      <c r="H80" s="33">
        <v>3760.3110089847719</v>
      </c>
      <c r="I80" s="36">
        <f t="shared" si="4"/>
        <v>31.335925074873103</v>
      </c>
      <c r="J80" s="40">
        <v>4.3522610832250601</v>
      </c>
      <c r="K80" s="27">
        <f t="shared" si="5"/>
        <v>3.9815790067667818</v>
      </c>
      <c r="L80" s="1"/>
    </row>
    <row r="81" spans="1:12" x14ac:dyDescent="0.25">
      <c r="A81" s="1"/>
      <c r="B81" s="26" t="s">
        <v>82</v>
      </c>
      <c r="C81" s="46">
        <v>38.940707125000003</v>
      </c>
      <c r="D81" s="46">
        <v>-8.1640049777777808</v>
      </c>
      <c r="E81" s="43">
        <v>129.44999999999999</v>
      </c>
      <c r="F81" s="36">
        <f t="shared" si="3"/>
        <v>30.569087916249998</v>
      </c>
      <c r="G81" s="33">
        <v>165.454394116</v>
      </c>
      <c r="H81" s="33">
        <v>3149.512578350254</v>
      </c>
      <c r="I81" s="36">
        <f t="shared" si="4"/>
        <v>26.245938152918782</v>
      </c>
      <c r="J81" s="40">
        <v>5.1033562873424776</v>
      </c>
      <c r="K81" s="27">
        <f t="shared" si="5"/>
        <v>4.6687034323495187</v>
      </c>
      <c r="L81" s="1"/>
    </row>
    <row r="82" spans="1:12" x14ac:dyDescent="0.25">
      <c r="A82" s="1"/>
      <c r="B82" s="26" t="s">
        <v>83</v>
      </c>
      <c r="C82" s="46">
        <v>38.889604827777802</v>
      </c>
      <c r="D82" s="46">
        <v>-7.14092747222222</v>
      </c>
      <c r="E82" s="43">
        <v>209.96899999999999</v>
      </c>
      <c r="F82" s="36">
        <f t="shared" si="3"/>
        <v>30.53382733116668</v>
      </c>
      <c r="G82" s="33">
        <v>206.00499996900004</v>
      </c>
      <c r="H82" s="33">
        <v>3921.4149740291887</v>
      </c>
      <c r="I82" s="36">
        <f t="shared" si="4"/>
        <v>32.678458116909908</v>
      </c>
      <c r="J82" s="40">
        <v>4.1931487479149157</v>
      </c>
      <c r="K82" s="27">
        <f t="shared" si="5"/>
        <v>3.8360182690550024</v>
      </c>
      <c r="L82" s="1"/>
    </row>
    <row r="83" spans="1:12" x14ac:dyDescent="0.25">
      <c r="A83" s="1"/>
      <c r="B83" s="26" t="s">
        <v>84</v>
      </c>
      <c r="C83" s="46">
        <v>38.862133333333297</v>
      </c>
      <c r="D83" s="46">
        <v>-7.5127555555555601</v>
      </c>
      <c r="E83" s="43">
        <v>366</v>
      </c>
      <c r="F83" s="36">
        <f t="shared" si="3"/>
        <v>30.514871999999972</v>
      </c>
      <c r="G83" s="33">
        <v>211.65285612599999</v>
      </c>
      <c r="H83" s="33">
        <v>4028.9249262563458</v>
      </c>
      <c r="I83" s="36">
        <f t="shared" si="4"/>
        <v>33.574374385469547</v>
      </c>
      <c r="J83" s="40">
        <v>4.0940470989570485</v>
      </c>
      <c r="K83" s="27">
        <f t="shared" si="5"/>
        <v>3.7453571075388767</v>
      </c>
      <c r="L83" s="1"/>
    </row>
    <row r="84" spans="1:12" x14ac:dyDescent="0.25">
      <c r="A84" s="1"/>
      <c r="B84" s="26" t="s">
        <v>85</v>
      </c>
      <c r="C84" s="46">
        <v>38.484849175000001</v>
      </c>
      <c r="D84" s="46">
        <v>-7.47294311944444</v>
      </c>
      <c r="E84" s="43">
        <v>265.16800000000001</v>
      </c>
      <c r="F84" s="36">
        <f t="shared" si="3"/>
        <v>30.254545930749998</v>
      </c>
      <c r="G84" s="33">
        <v>193.61347169199999</v>
      </c>
      <c r="H84" s="33">
        <v>3685.5356286548222</v>
      </c>
      <c r="I84" s="36">
        <f t="shared" si="4"/>
        <v>30.712796905456852</v>
      </c>
      <c r="J84" s="40">
        <v>4.4308386253773291</v>
      </c>
      <c r="K84" s="27">
        <f t="shared" si="5"/>
        <v>4.0534640996539419</v>
      </c>
      <c r="L84" s="1"/>
    </row>
    <row r="85" spans="1:12" x14ac:dyDescent="0.25">
      <c r="A85" s="1"/>
      <c r="B85" s="26" t="s">
        <v>86</v>
      </c>
      <c r="C85" s="46">
        <v>38.331919444444402</v>
      </c>
      <c r="D85" s="46">
        <v>-8.0455388888888901</v>
      </c>
      <c r="E85" s="43">
        <v>202</v>
      </c>
      <c r="F85" s="36">
        <f t="shared" si="3"/>
        <v>30.149024416666634</v>
      </c>
      <c r="G85" s="33">
        <v>194.63174797799999</v>
      </c>
      <c r="H85" s="33">
        <v>3704.919060494924</v>
      </c>
      <c r="I85" s="36">
        <f t="shared" si="4"/>
        <v>30.874325504124368</v>
      </c>
      <c r="J85" s="40">
        <v>4.4101650532968684</v>
      </c>
      <c r="K85" s="27">
        <f t="shared" si="5"/>
        <v>4.0345512957075744</v>
      </c>
      <c r="L85" s="1"/>
    </row>
    <row r="86" spans="1:12" x14ac:dyDescent="0.25">
      <c r="A86" s="1"/>
      <c r="B86" s="26" t="s">
        <v>87</v>
      </c>
      <c r="C86" s="46">
        <v>38.204980555555601</v>
      </c>
      <c r="D86" s="46">
        <v>-7.21285555555556</v>
      </c>
      <c r="E86" s="43">
        <v>192</v>
      </c>
      <c r="F86" s="36">
        <f t="shared" si="3"/>
        <v>30.061436583333361</v>
      </c>
      <c r="G86" s="33">
        <v>191.443237227</v>
      </c>
      <c r="H86" s="33">
        <v>3644.2240588895938</v>
      </c>
      <c r="I86" s="36">
        <f t="shared" si="4"/>
        <v>30.36853382407995</v>
      </c>
      <c r="J86" s="40">
        <v>4.475633693616464</v>
      </c>
      <c r="K86" s="27">
        <f t="shared" si="5"/>
        <v>4.0944439719311498</v>
      </c>
      <c r="L86" s="1"/>
    </row>
    <row r="87" spans="1:12" x14ac:dyDescent="0.25">
      <c r="A87" s="1"/>
      <c r="B87" s="26" t="s">
        <v>87</v>
      </c>
      <c r="C87" s="46">
        <v>38.200699999999998</v>
      </c>
      <c r="D87" s="46">
        <v>-7.2260972222222204</v>
      </c>
      <c r="E87" s="43">
        <v>180</v>
      </c>
      <c r="F87" s="36">
        <f t="shared" si="3"/>
        <v>30.058482999999995</v>
      </c>
      <c r="G87" s="33">
        <v>166.56309633399999</v>
      </c>
      <c r="H87" s="33">
        <v>3170.6173160025378</v>
      </c>
      <c r="I87" s="36">
        <f t="shared" si="4"/>
        <v>26.421810966687815</v>
      </c>
      <c r="J87" s="40">
        <v>5.0725771124510697</v>
      </c>
      <c r="K87" s="27">
        <f t="shared" si="5"/>
        <v>4.6405457197836126</v>
      </c>
      <c r="L87" s="1"/>
    </row>
    <row r="88" spans="1:12" x14ac:dyDescent="0.25">
      <c r="A88" s="1"/>
      <c r="B88" s="26" t="s">
        <v>88</v>
      </c>
      <c r="C88" s="46">
        <v>37.757508333333298</v>
      </c>
      <c r="D88" s="46">
        <v>-7.5515194444444402</v>
      </c>
      <c r="E88" s="43">
        <v>190</v>
      </c>
      <c r="F88" s="36">
        <f t="shared" si="3"/>
        <v>29.752680749999975</v>
      </c>
      <c r="G88" s="33">
        <v>204.18927957800003</v>
      </c>
      <c r="H88" s="33">
        <v>3886.8517686167511</v>
      </c>
      <c r="I88" s="36">
        <f t="shared" si="4"/>
        <v>32.390431405139594</v>
      </c>
      <c r="J88" s="40">
        <v>4.2261733368728684</v>
      </c>
      <c r="K88" s="27">
        <f t="shared" si="5"/>
        <v>3.8662301537714066</v>
      </c>
      <c r="L88" s="1"/>
    </row>
    <row r="89" spans="1:12" x14ac:dyDescent="0.25">
      <c r="A89" s="1"/>
      <c r="B89" s="26" t="s">
        <v>89</v>
      </c>
      <c r="C89" s="46">
        <v>37.576500000000003</v>
      </c>
      <c r="D89" s="46">
        <v>-7.9722305555555604</v>
      </c>
      <c r="E89" s="43">
        <v>225</v>
      </c>
      <c r="F89" s="36">
        <f t="shared" si="3"/>
        <v>29.627784999999999</v>
      </c>
      <c r="G89" s="33">
        <v>199.98713389700004</v>
      </c>
      <c r="H89" s="33">
        <v>3806.8616858565988</v>
      </c>
      <c r="I89" s="36">
        <f t="shared" si="4"/>
        <v>31.72384738213832</v>
      </c>
      <c r="J89" s="40">
        <v>4.3049024319258127</v>
      </c>
      <c r="K89" s="27">
        <f t="shared" si="5"/>
        <v>3.9382538917986913</v>
      </c>
      <c r="L89" s="1"/>
    </row>
    <row r="90" spans="1:12" x14ac:dyDescent="0.25">
      <c r="A90" s="1"/>
      <c r="B90" s="26" t="s">
        <v>90</v>
      </c>
      <c r="C90" s="46">
        <v>37.229560141666703</v>
      </c>
      <c r="D90" s="46">
        <v>-7.4259112972222203</v>
      </c>
      <c r="E90" s="43">
        <v>4.8319999999999999</v>
      </c>
      <c r="F90" s="36">
        <f t="shared" si="3"/>
        <v>29.388396497750023</v>
      </c>
      <c r="G90" s="33">
        <v>217.10739683099999</v>
      </c>
      <c r="H90" s="33">
        <v>4132.7550158185286</v>
      </c>
      <c r="I90" s="36">
        <f t="shared" si="4"/>
        <v>34.439625131821067</v>
      </c>
      <c r="J90" s="40">
        <v>4.0032318909998814</v>
      </c>
      <c r="K90" s="27">
        <f t="shared" si="5"/>
        <v>3.6622766308434218</v>
      </c>
      <c r="L90" s="1"/>
    </row>
    <row r="91" spans="1:12" ht="15.75" thickBot="1" x14ac:dyDescent="0.3">
      <c r="A91" s="1"/>
      <c r="B91" s="28" t="s">
        <v>91</v>
      </c>
      <c r="C91" s="47">
        <v>37.147480555555603</v>
      </c>
      <c r="D91" s="47">
        <v>-8.5832833333333305</v>
      </c>
      <c r="E91" s="44">
        <v>2</v>
      </c>
      <c r="F91" s="37">
        <f t="shared" si="3"/>
        <v>29.331761583333364</v>
      </c>
      <c r="G91" s="34">
        <v>210.249663527</v>
      </c>
      <c r="H91" s="34">
        <v>4002.2144072398482</v>
      </c>
      <c r="I91" s="37">
        <f t="shared" si="4"/>
        <v>33.351786726998732</v>
      </c>
      <c r="J91" s="41">
        <v>4.1181715250620998</v>
      </c>
      <c r="K91" s="29">
        <f t="shared" si="5"/>
        <v>3.7674268562725608</v>
      </c>
      <c r="L91" s="1"/>
    </row>
    <row r="92" spans="1:12" x14ac:dyDescent="0.25">
      <c r="A92" s="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"/>
    </row>
    <row r="93" spans="1:12" x14ac:dyDescent="0.25">
      <c r="A93" s="1"/>
      <c r="B93" s="1" t="s">
        <v>119</v>
      </c>
      <c r="C93" s="10"/>
      <c r="D93" s="10"/>
      <c r="E93" s="10"/>
      <c r="F93" s="10"/>
      <c r="G93" s="10"/>
      <c r="H93" s="10"/>
      <c r="I93" s="10"/>
      <c r="J93" s="10"/>
      <c r="K93" s="10"/>
      <c r="L9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Used inputs </vt:lpstr>
      <vt:lpstr>Calculation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Hugo Manuel Gonçalves Da Silva</cp:lastModifiedBy>
  <dcterms:created xsi:type="dcterms:W3CDTF">2023-11-25T22:49:16Z</dcterms:created>
  <dcterms:modified xsi:type="dcterms:W3CDTF">2024-07-09T14:20:37Z</dcterms:modified>
</cp:coreProperties>
</file>