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F:\杨嘉骅\研究生\纤维素酶新\修改意见\2024.2.20\补充数据\1302034_SupMaterial\"/>
    </mc:Choice>
  </mc:AlternateContent>
  <xr:revisionPtr revIDLastSave="0" documentId="13_ncr:1_{6AE99BCA-AC90-47EF-BEBD-14A8581FBAA6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heet2" sheetId="2" r:id="rId1"/>
    <sheet name="Sheet1" sheetId="1" r:id="rId2"/>
    <sheet name="Sheet3" sheetId="3" r:id="rId3"/>
  </sheets>
  <definedNames>
    <definedName name="_xlnm._FilterDatabase" localSheetId="1" hidden="1">Sheet1!$A$1:$R$122</definedName>
  </definedNames>
  <calcPr calcId="191029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Q3" i="1"/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3" i="1"/>
  <c r="R92" i="1" l="1"/>
  <c r="Q92" i="1"/>
  <c r="G92" i="1"/>
  <c r="P91" i="1"/>
  <c r="R91" i="1" s="1"/>
  <c r="O91" i="1"/>
  <c r="Q91" i="1" s="1"/>
  <c r="N91" i="1"/>
  <c r="M91" i="1"/>
  <c r="G91" i="1"/>
  <c r="R32" i="1"/>
  <c r="Q32" i="1"/>
  <c r="G32" i="1"/>
  <c r="P122" i="1"/>
  <c r="R122" i="1" s="1"/>
  <c r="O122" i="1"/>
  <c r="Q122" i="1" s="1"/>
  <c r="N122" i="1"/>
  <c r="M122" i="1"/>
  <c r="G122" i="1"/>
  <c r="R62" i="1"/>
  <c r="Q62" i="1"/>
  <c r="G62" i="1"/>
  <c r="R121" i="1"/>
  <c r="Q121" i="1"/>
  <c r="G121" i="1"/>
  <c r="R120" i="1"/>
  <c r="Q120" i="1"/>
  <c r="G120" i="1"/>
  <c r="R119" i="1"/>
  <c r="Q119" i="1"/>
  <c r="G119" i="1"/>
  <c r="P90" i="1"/>
  <c r="R90" i="1" s="1"/>
  <c r="O90" i="1"/>
  <c r="Q90" i="1" s="1"/>
  <c r="N90" i="1"/>
  <c r="M90" i="1"/>
  <c r="G90" i="1"/>
  <c r="P118" i="1"/>
  <c r="R118" i="1" s="1"/>
  <c r="O118" i="1"/>
  <c r="Q118" i="1" s="1"/>
  <c r="N118" i="1"/>
  <c r="M118" i="1"/>
  <c r="G118" i="1"/>
  <c r="R89" i="1"/>
  <c r="Q89" i="1"/>
  <c r="G89" i="1"/>
  <c r="R117" i="1"/>
  <c r="Q117" i="1"/>
  <c r="G117" i="1"/>
  <c r="R116" i="1"/>
  <c r="Q116" i="1"/>
  <c r="G116" i="1"/>
  <c r="P88" i="1"/>
  <c r="R88" i="1" s="1"/>
  <c r="O88" i="1"/>
  <c r="Q88" i="1" s="1"/>
  <c r="N88" i="1"/>
  <c r="M88" i="1"/>
  <c r="G88" i="1"/>
  <c r="R31" i="1"/>
  <c r="Q31" i="1"/>
  <c r="G31" i="1"/>
  <c r="P61" i="1"/>
  <c r="R61" i="1" s="1"/>
  <c r="O61" i="1"/>
  <c r="Q61" i="1" s="1"/>
  <c r="N61" i="1"/>
  <c r="M61" i="1"/>
  <c r="G61" i="1"/>
  <c r="R115" i="1"/>
  <c r="Q115" i="1"/>
  <c r="G115" i="1"/>
  <c r="R87" i="1"/>
  <c r="Q87" i="1"/>
  <c r="G87" i="1"/>
  <c r="R114" i="1"/>
  <c r="Q114" i="1"/>
  <c r="G114" i="1"/>
  <c r="R86" i="1"/>
  <c r="Q86" i="1"/>
  <c r="G86" i="1"/>
  <c r="R60" i="1"/>
  <c r="Q60" i="1"/>
  <c r="G60" i="1"/>
  <c r="P113" i="1"/>
  <c r="R113" i="1" s="1"/>
  <c r="O113" i="1"/>
  <c r="Q113" i="1" s="1"/>
  <c r="N113" i="1"/>
  <c r="M113" i="1"/>
  <c r="G113" i="1"/>
  <c r="R112" i="1"/>
  <c r="Q112" i="1"/>
  <c r="G112" i="1"/>
  <c r="R59" i="1"/>
  <c r="Q59" i="1"/>
  <c r="G59" i="1"/>
  <c r="R58" i="1"/>
  <c r="Q58" i="1"/>
  <c r="G58" i="1"/>
  <c r="R30" i="1"/>
  <c r="Q30" i="1"/>
  <c r="G30" i="1"/>
  <c r="P85" i="1"/>
  <c r="R85" i="1" s="1"/>
  <c r="O85" i="1"/>
  <c r="Q85" i="1" s="1"/>
  <c r="N85" i="1"/>
  <c r="M85" i="1"/>
  <c r="G85" i="1"/>
  <c r="P57" i="1"/>
  <c r="R57" i="1" s="1"/>
  <c r="O57" i="1"/>
  <c r="Q57" i="1" s="1"/>
  <c r="N57" i="1"/>
  <c r="M57" i="1"/>
  <c r="G57" i="1"/>
  <c r="R111" i="1"/>
  <c r="Q111" i="1"/>
  <c r="G111" i="1"/>
  <c r="R84" i="1"/>
  <c r="Q84" i="1"/>
  <c r="G84" i="1"/>
  <c r="R56" i="1"/>
  <c r="Q56" i="1"/>
  <c r="G56" i="1"/>
  <c r="R55" i="1"/>
  <c r="Q55" i="1"/>
  <c r="G55" i="1"/>
  <c r="R29" i="1"/>
  <c r="Q29" i="1"/>
  <c r="G29" i="1"/>
  <c r="R28" i="1"/>
  <c r="Q28" i="1"/>
  <c r="G28" i="1"/>
  <c r="P110" i="1"/>
  <c r="R110" i="1" s="1"/>
  <c r="O110" i="1"/>
  <c r="Q110" i="1" s="1"/>
  <c r="N110" i="1"/>
  <c r="M110" i="1"/>
  <c r="G110" i="1"/>
  <c r="P27" i="1"/>
  <c r="R27" i="1" s="1"/>
  <c r="O27" i="1"/>
  <c r="Q27" i="1" s="1"/>
  <c r="N27" i="1"/>
  <c r="M27" i="1"/>
  <c r="G27" i="1"/>
  <c r="P54" i="1"/>
  <c r="R54" i="1" s="1"/>
  <c r="O54" i="1"/>
  <c r="Q54" i="1" s="1"/>
  <c r="N54" i="1"/>
  <c r="M54" i="1"/>
  <c r="G54" i="1"/>
  <c r="R53" i="1"/>
  <c r="Q53" i="1"/>
  <c r="G53" i="1"/>
  <c r="P83" i="1"/>
  <c r="R83" i="1" s="1"/>
  <c r="O83" i="1"/>
  <c r="Q83" i="1" s="1"/>
  <c r="N83" i="1"/>
  <c r="M83" i="1"/>
  <c r="G83" i="1"/>
  <c r="P82" i="1"/>
  <c r="R82" i="1" s="1"/>
  <c r="O82" i="1"/>
  <c r="Q82" i="1" s="1"/>
  <c r="N82" i="1"/>
  <c r="M82" i="1"/>
  <c r="G82" i="1"/>
  <c r="P109" i="1"/>
  <c r="R109" i="1" s="1"/>
  <c r="O109" i="1"/>
  <c r="Q109" i="1" s="1"/>
  <c r="N109" i="1"/>
  <c r="M109" i="1"/>
  <c r="G109" i="1"/>
  <c r="R52" i="1"/>
  <c r="Q52" i="1"/>
  <c r="G52" i="1"/>
  <c r="R26" i="1"/>
  <c r="Q26" i="1"/>
  <c r="G26" i="1"/>
  <c r="R81" i="1"/>
  <c r="Q81" i="1"/>
  <c r="G81" i="1"/>
  <c r="R80" i="1"/>
  <c r="Q80" i="1"/>
  <c r="G80" i="1"/>
  <c r="R51" i="1"/>
  <c r="Q51" i="1"/>
  <c r="G51" i="1"/>
  <c r="R108" i="1"/>
  <c r="Q108" i="1"/>
  <c r="G108" i="1"/>
  <c r="P107" i="1"/>
  <c r="R107" i="1" s="1"/>
  <c r="O107" i="1"/>
  <c r="Q107" i="1" s="1"/>
  <c r="N107" i="1"/>
  <c r="M107" i="1"/>
  <c r="G107" i="1"/>
  <c r="R106" i="1"/>
  <c r="Q106" i="1"/>
  <c r="G106" i="1"/>
  <c r="R105" i="1"/>
  <c r="Q105" i="1"/>
  <c r="G105" i="1"/>
  <c r="R25" i="1"/>
  <c r="Q25" i="1"/>
  <c r="G25" i="1"/>
  <c r="P104" i="1"/>
  <c r="R104" i="1" s="1"/>
  <c r="O104" i="1"/>
  <c r="Q104" i="1" s="1"/>
  <c r="N104" i="1"/>
  <c r="M104" i="1"/>
  <c r="G104" i="1"/>
  <c r="P50" i="1"/>
  <c r="R50" i="1" s="1"/>
  <c r="O50" i="1"/>
  <c r="Q50" i="1" s="1"/>
  <c r="N50" i="1"/>
  <c r="M50" i="1"/>
  <c r="G50" i="1"/>
  <c r="P49" i="1"/>
  <c r="R49" i="1" s="1"/>
  <c r="O49" i="1"/>
  <c r="Q49" i="1" s="1"/>
  <c r="N49" i="1"/>
  <c r="M49" i="1"/>
  <c r="G49" i="1"/>
  <c r="R79" i="1"/>
  <c r="Q79" i="1"/>
  <c r="G79" i="1"/>
  <c r="R78" i="1"/>
  <c r="Q78" i="1"/>
  <c r="G78" i="1"/>
  <c r="R48" i="1"/>
  <c r="Q48" i="1"/>
  <c r="G48" i="1"/>
  <c r="P47" i="1"/>
  <c r="R47" i="1" s="1"/>
  <c r="O47" i="1"/>
  <c r="Q47" i="1" s="1"/>
  <c r="N47" i="1"/>
  <c r="M47" i="1"/>
  <c r="G47" i="1"/>
  <c r="R77" i="1"/>
  <c r="Q77" i="1"/>
  <c r="G77" i="1"/>
  <c r="R103" i="1"/>
  <c r="Q103" i="1"/>
  <c r="G103" i="1"/>
  <c r="R24" i="1"/>
  <c r="Q24" i="1"/>
  <c r="G24" i="1"/>
  <c r="R23" i="1"/>
  <c r="Q23" i="1"/>
  <c r="G23" i="1"/>
  <c r="R102" i="1"/>
  <c r="Q102" i="1"/>
  <c r="G102" i="1"/>
  <c r="P101" i="1"/>
  <c r="R101" i="1" s="1"/>
  <c r="O101" i="1"/>
  <c r="Q101" i="1" s="1"/>
  <c r="N101" i="1"/>
  <c r="M101" i="1"/>
  <c r="G101" i="1"/>
  <c r="P100" i="1"/>
  <c r="R100" i="1" s="1"/>
  <c r="O100" i="1"/>
  <c r="Q100" i="1" s="1"/>
  <c r="N100" i="1"/>
  <c r="M100" i="1"/>
  <c r="G100" i="1"/>
  <c r="R22" i="1"/>
  <c r="Q22" i="1"/>
  <c r="G22" i="1"/>
  <c r="R21" i="1"/>
  <c r="Q21" i="1"/>
  <c r="G21" i="1"/>
  <c r="R99" i="1"/>
  <c r="Q99" i="1"/>
  <c r="G99" i="1"/>
  <c r="R76" i="1"/>
  <c r="Q76" i="1"/>
  <c r="G76" i="1"/>
  <c r="P46" i="1"/>
  <c r="R46" i="1" s="1"/>
  <c r="O46" i="1"/>
  <c r="Q46" i="1" s="1"/>
  <c r="N46" i="1"/>
  <c r="M46" i="1"/>
  <c r="G46" i="1"/>
  <c r="R98" i="1"/>
  <c r="Q98" i="1"/>
  <c r="G98" i="1"/>
  <c r="R20" i="1"/>
  <c r="Q20" i="1"/>
  <c r="G20" i="1"/>
  <c r="P75" i="1"/>
  <c r="R75" i="1" s="1"/>
  <c r="O75" i="1"/>
  <c r="Q75" i="1" s="1"/>
  <c r="N75" i="1"/>
  <c r="M75" i="1"/>
  <c r="G75" i="1"/>
  <c r="R19" i="1"/>
  <c r="Q19" i="1"/>
  <c r="G19" i="1"/>
  <c r="R74" i="1"/>
  <c r="Q74" i="1"/>
  <c r="G74" i="1"/>
  <c r="R18" i="1"/>
  <c r="Q18" i="1"/>
  <c r="G18" i="1"/>
  <c r="P97" i="1"/>
  <c r="R97" i="1" s="1"/>
  <c r="O97" i="1"/>
  <c r="Q97" i="1" s="1"/>
  <c r="N97" i="1"/>
  <c r="M97" i="1"/>
  <c r="G97" i="1"/>
  <c r="R96" i="1"/>
  <c r="Q96" i="1"/>
  <c r="G96" i="1"/>
  <c r="R17" i="1"/>
  <c r="Q17" i="1"/>
  <c r="G17" i="1"/>
  <c r="R95" i="1"/>
  <c r="Q95" i="1"/>
  <c r="G95" i="1"/>
  <c r="P45" i="1"/>
  <c r="R45" i="1" s="1"/>
  <c r="O45" i="1"/>
  <c r="Q45" i="1" s="1"/>
  <c r="N45" i="1"/>
  <c r="M45" i="1"/>
  <c r="G45" i="1"/>
  <c r="R44" i="1"/>
  <c r="Q44" i="1"/>
  <c r="G44" i="1"/>
  <c r="R94" i="1"/>
  <c r="Q94" i="1"/>
  <c r="G94" i="1"/>
  <c r="P93" i="1"/>
  <c r="R93" i="1" s="1"/>
  <c r="O93" i="1"/>
  <c r="Q93" i="1" s="1"/>
  <c r="N93" i="1"/>
  <c r="M93" i="1"/>
  <c r="G93" i="1"/>
  <c r="R43" i="1"/>
  <c r="Q43" i="1"/>
  <c r="G43" i="1"/>
  <c r="R73" i="1"/>
  <c r="Q73" i="1"/>
  <c r="G73" i="1"/>
  <c r="R16" i="1"/>
  <c r="Q16" i="1"/>
  <c r="G16" i="1"/>
  <c r="R72" i="1"/>
  <c r="Q72" i="1"/>
  <c r="G72" i="1"/>
  <c r="R15" i="1"/>
  <c r="Q15" i="1"/>
  <c r="G15" i="1"/>
  <c r="R14" i="1"/>
  <c r="Q14" i="1"/>
  <c r="G14" i="1"/>
  <c r="R42" i="1"/>
  <c r="Q42" i="1"/>
  <c r="G42" i="1"/>
  <c r="R41" i="1"/>
  <c r="Q41" i="1"/>
  <c r="G41" i="1"/>
  <c r="R40" i="1"/>
  <c r="Q40" i="1"/>
  <c r="G40" i="1"/>
  <c r="R39" i="1"/>
  <c r="Q39" i="1"/>
  <c r="G39" i="1"/>
  <c r="R38" i="1"/>
  <c r="Q38" i="1"/>
  <c r="G38" i="1"/>
  <c r="R37" i="1"/>
  <c r="Q37" i="1"/>
  <c r="G37" i="1"/>
  <c r="R71" i="1"/>
  <c r="Q71" i="1"/>
  <c r="G71" i="1"/>
  <c r="R36" i="1"/>
  <c r="Q36" i="1"/>
  <c r="G36" i="1"/>
  <c r="R70" i="1"/>
  <c r="Q70" i="1"/>
  <c r="G70" i="1"/>
  <c r="R13" i="1"/>
  <c r="Q13" i="1"/>
  <c r="G13" i="1"/>
  <c r="R69" i="1"/>
  <c r="Q69" i="1"/>
  <c r="G69" i="1"/>
  <c r="P12" i="1"/>
  <c r="R12" i="1" s="1"/>
  <c r="O12" i="1"/>
  <c r="Q12" i="1" s="1"/>
  <c r="N12" i="1"/>
  <c r="M12" i="1"/>
  <c r="G12" i="1"/>
  <c r="R68" i="1"/>
  <c r="Q68" i="1"/>
  <c r="G68" i="1"/>
  <c r="P11" i="1"/>
  <c r="R11" i="1" s="1"/>
  <c r="O11" i="1"/>
  <c r="Q11" i="1" s="1"/>
  <c r="N11" i="1"/>
  <c r="M11" i="1"/>
  <c r="G11" i="1"/>
  <c r="R67" i="1"/>
  <c r="Q67" i="1"/>
  <c r="G67" i="1"/>
  <c r="R10" i="1"/>
  <c r="Q10" i="1"/>
  <c r="G10" i="1"/>
  <c r="R66" i="1"/>
  <c r="Q66" i="1"/>
  <c r="G66" i="1"/>
  <c r="R9" i="1"/>
  <c r="Q9" i="1"/>
  <c r="G9" i="1"/>
  <c r="P35" i="1"/>
  <c r="R35" i="1" s="1"/>
  <c r="O35" i="1"/>
  <c r="Q35" i="1" s="1"/>
  <c r="N35" i="1"/>
  <c r="M35" i="1"/>
  <c r="G35" i="1"/>
  <c r="R8" i="1"/>
  <c r="Q8" i="1"/>
  <c r="G8" i="1"/>
  <c r="R7" i="1"/>
  <c r="Q7" i="1"/>
  <c r="G7" i="1"/>
  <c r="P65" i="1"/>
  <c r="R65" i="1" s="1"/>
  <c r="O65" i="1"/>
  <c r="Q65" i="1" s="1"/>
  <c r="N65" i="1"/>
  <c r="M65" i="1"/>
  <c r="G65" i="1"/>
  <c r="R34" i="1"/>
  <c r="Q34" i="1"/>
  <c r="G34" i="1"/>
  <c r="R6" i="1"/>
  <c r="Q6" i="1"/>
  <c r="G6" i="1"/>
  <c r="R64" i="1"/>
  <c r="Q64" i="1"/>
  <c r="G64" i="1"/>
  <c r="R5" i="1"/>
  <c r="Q5" i="1"/>
  <c r="G5" i="1"/>
  <c r="R4" i="1"/>
  <c r="Q4" i="1"/>
  <c r="G4" i="1"/>
  <c r="P63" i="1"/>
  <c r="R63" i="1" s="1"/>
  <c r="O63" i="1"/>
  <c r="Q63" i="1" s="1"/>
  <c r="N63" i="1"/>
  <c r="M63" i="1"/>
  <c r="G63" i="1"/>
  <c r="R3" i="1"/>
  <c r="R33" i="1"/>
  <c r="Q33" i="1"/>
  <c r="G33" i="1"/>
</calcChain>
</file>

<file path=xl/sharedStrings.xml><?xml version="1.0" encoding="utf-8"?>
<sst xmlns="http://schemas.openxmlformats.org/spreadsheetml/2006/main" count="42" uniqueCount="42">
  <si>
    <t>行标签</t>
  </si>
  <si>
    <t>组别</t>
    <phoneticPr fontId="3" type="noConversion"/>
  </si>
  <si>
    <t>试验前产奶量</t>
    <phoneticPr fontId="3" type="noConversion"/>
  </si>
  <si>
    <t>15-42D产奶量</t>
  </si>
  <si>
    <t>DMI</t>
    <phoneticPr fontId="3" type="noConversion"/>
  </si>
  <si>
    <t>饲料效率</t>
    <phoneticPr fontId="3" type="noConversion"/>
  </si>
  <si>
    <t>乳脂率%</t>
  </si>
  <si>
    <t>蛋白率%</t>
  </si>
  <si>
    <t>体细胞</t>
  </si>
  <si>
    <t>体细胞变换</t>
    <phoneticPr fontId="3" type="noConversion"/>
  </si>
  <si>
    <t>尿素氮</t>
  </si>
  <si>
    <t>乳脂产量</t>
    <phoneticPr fontId="3" type="noConversion"/>
  </si>
  <si>
    <t>乳蛋白产量</t>
    <phoneticPr fontId="3" type="noConversion"/>
  </si>
  <si>
    <t>FCM</t>
    <phoneticPr fontId="3" type="noConversion"/>
  </si>
  <si>
    <t>ECM</t>
    <phoneticPr fontId="3" type="noConversion"/>
  </si>
  <si>
    <t>FCM/DMI</t>
    <phoneticPr fontId="3" type="noConversion"/>
  </si>
  <si>
    <t>ECM/DMO</t>
    <phoneticPr fontId="3" type="noConversion"/>
  </si>
  <si>
    <t>NC</t>
  </si>
  <si>
    <t>NC+ABV</t>
  </si>
  <si>
    <t>PC</t>
  </si>
  <si>
    <t>PC+ABV</t>
  </si>
  <si>
    <t>cow</t>
  </si>
  <si>
    <t>initalmilk</t>
  </si>
  <si>
    <t>milk42</t>
  </si>
  <si>
    <t>DMI</t>
  </si>
  <si>
    <t>feedeffec</t>
  </si>
  <si>
    <t>fat</t>
  </si>
  <si>
    <t>cp</t>
  </si>
  <si>
    <t>cell</t>
  </si>
  <si>
    <t>cellchange</t>
  </si>
  <si>
    <t>ureanN</t>
  </si>
  <si>
    <t>milkfat</t>
  </si>
  <si>
    <t>milkcp</t>
  </si>
  <si>
    <t>FCM</t>
  </si>
  <si>
    <t>ECM</t>
  </si>
  <si>
    <t>FCMDMI</t>
    <phoneticPr fontId="3" type="noConversion"/>
  </si>
  <si>
    <t>ECMDMI</t>
    <phoneticPr fontId="3" type="noConversion"/>
  </si>
  <si>
    <t>energy Mcal/kg</t>
    <phoneticPr fontId="3" type="noConversion"/>
  </si>
  <si>
    <t>enzym g/t</t>
    <phoneticPr fontId="3" type="noConversion"/>
  </si>
  <si>
    <t>Mean term:15-42D milk yield</t>
  </si>
  <si>
    <t>groups</t>
  </si>
  <si>
    <t>(grand)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</si>
</sst>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6" x14ac:knownFonts="1">
    <font>
      <sz val="11"/>
      <color theme="1"/>
      <name val="等线"/>
      <family val="2"/>
      <scheme val="minor"/>
    </font>
    <font>
      <sz val="11"/>
      <color rgb="FF006100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name val="等线"/>
      <family val="2"/>
      <scheme val="minor"/>
    </font>
    <font>
      <sz val="1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</cellStyleXfs>
  <cellXfs count="13">
    <xf numFmtId="0" fontId="0" fillId="0" borderId="0" xfId="0"/>
    <xf numFmtId="176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77" fontId="0" fillId="0" borderId="0" xfId="0" applyNumberFormat="1"/>
    <xf numFmtId="176" fontId="4" fillId="0" borderId="0" xfId="0" applyNumberFormat="1" applyFont="1" applyFill="1" applyBorder="1" applyAlignment="1">
      <alignment horizontal="center"/>
    </xf>
    <xf numFmtId="176" fontId="5" fillId="0" borderId="0" xfId="2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76" fontId="0" fillId="0" borderId="0" xfId="0" applyNumberFormat="1" applyFill="1" applyBorder="1" applyAlignment="1">
      <alignment horizontal="center"/>
    </xf>
    <xf numFmtId="177" fontId="0" fillId="0" borderId="0" xfId="0" applyNumberFormat="1" applyFill="1" applyBorder="1" applyAlignment="1">
      <alignment horizontal="center"/>
    </xf>
    <xf numFmtId="176" fontId="1" fillId="0" borderId="0" xfId="1" applyNumberFormat="1" applyFill="1" applyBorder="1" applyAlignment="1">
      <alignment horizontal="center"/>
    </xf>
  </cellXfs>
  <cellStyles count="3">
    <cellStyle name="常规" xfId="0" builtinId="0"/>
    <cellStyle name="好" xfId="1" builtinId="26"/>
    <cellStyle name="计算" xfId="2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跳跳虎" refreshedDate="45328.607082986113" createdVersion="8" refreshedVersion="8" minRefreshableVersion="3" recordCount="120" xr:uid="{00000000-000A-0000-FFFF-FFFF00000000}">
  <cacheSource type="worksheet">
    <worksheetSource ref="A1:R122" sheet="Sheet1"/>
  </cacheSource>
  <cacheFields count="34">
    <cacheField name="行标签" numFmtId="0">
      <sharedItems containsSemiMixedTypes="0" containsString="0" containsNumber="1" containsInteger="1" minValue="181365" maxValue="199866"/>
    </cacheField>
    <cacheField name="组别" numFmtId="176">
      <sharedItems count="4">
        <s v="NC+ABV"/>
        <s v="NC"/>
        <s v="PC"/>
        <s v="PC+ABV"/>
      </sharedItems>
    </cacheField>
    <cacheField name="试验前产奶量" numFmtId="176">
      <sharedItems containsSemiMixedTypes="0" containsString="0" containsNumber="1" minValue="39.533333333333339" maxValue="47.75"/>
    </cacheField>
    <cacheField name="试验前DMI" numFmtId="0">
      <sharedItems containsSemiMixedTypes="0" containsString="0" containsNumber="1" minValue="27.457999999999998" maxValue="28.132000000000001"/>
    </cacheField>
    <cacheField name="试验前饲料效率" numFmtId="176">
      <sharedItems containsSemiMixedTypes="0" containsString="0" containsNumber="1" minValue="1.4396416891795816" maxValue="1.7371986306358806"/>
    </cacheField>
    <cacheField name="实验前乳脂率" numFmtId="176">
      <sharedItems containsSemiMixedTypes="0" containsString="0" containsNumber="1" minValue="1.83" maxValue="7.15"/>
    </cacheField>
    <cacheField name="实验前蛋白率" numFmtId="176">
      <sharedItems containsSemiMixedTypes="0" containsString="0" containsNumber="1" minValue="2.95" maxValue="3.87"/>
    </cacheField>
    <cacheField name="实验前体细胞" numFmtId="176">
      <sharedItems containsSemiMixedTypes="0" containsString="0" containsNumber="1" minValue="0.5" maxValue="250.9"/>
    </cacheField>
    <cacheField name="实验前尿素氮" numFmtId="176">
      <sharedItems containsSemiMixedTypes="0" containsString="0" containsNumber="1" minValue="10.4" maxValue="20.2"/>
    </cacheField>
    <cacheField name="实验前乳脂产量" numFmtId="176">
      <sharedItems containsSemiMixedTypes="0" containsString="0" containsNumber="1" minValue="0.82594000000000012" maxValue="3.1519583333333339"/>
    </cacheField>
    <cacheField name="实验前乳蛋白产量" numFmtId="176">
      <sharedItems containsSemiMixedTypes="0" containsString="0" containsNumber="1" minValue="1.2199200000000001" maxValue="1.7285499999999998"/>
    </cacheField>
    <cacheField name="前FCM" numFmtId="176">
      <sharedItems containsSemiMixedTypes="0" containsString="0" containsNumber="1" minValue="30.442433333333337" maxValue="64.912708333333342"/>
    </cacheField>
    <cacheField name="前ECM" numFmtId="176">
      <sharedItems containsSemiMixedTypes="0" containsString="0" containsNumber="1" minValue="35.630148933333338" maxValue="65.457490166666659"/>
    </cacheField>
    <cacheField name="15-42D产奶量" numFmtId="176">
      <sharedItems containsSemiMixedTypes="0" containsString="0" containsNumber="1" minValue="35.310714285714297" maxValue="48.835714285714282"/>
    </cacheField>
    <cacheField name="DMI" numFmtId="176">
      <sharedItems containsSemiMixedTypes="0" containsString="0" containsNumber="1" minValue="27.6" maxValue="28.097000000000001"/>
    </cacheField>
    <cacheField name="饲料效率" numFmtId="176">
      <sharedItems containsSemiMixedTypes="0" containsString="0" containsNumber="1" minValue="1.2631725604679527" maxValue="1.7381113387804492"/>
    </cacheField>
    <cacheField name="产奶量" numFmtId="176">
      <sharedItems containsSemiMixedTypes="0" containsString="0" containsNumber="1" minValue="35.695238095238103" maxValue="49.519047619047612"/>
    </cacheField>
    <cacheField name="数量" numFmtId="176">
      <sharedItems containsSemiMixedTypes="0" containsString="0" containsNumber="1" containsInteger="1" minValue="39" maxValue="42"/>
    </cacheField>
    <cacheField name="乳脂率%" numFmtId="176">
      <sharedItems containsSemiMixedTypes="0" containsString="0" containsNumber="1" minValue="2.73" maxValue="6.33"/>
    </cacheField>
    <cacheField name="蛋白率%" numFmtId="176">
      <sharedItems containsSemiMixedTypes="0" containsString="0" containsNumber="1" minValue="3.09" maxValue="4.0449999999999999"/>
    </cacheField>
    <cacheField name="体细胞" numFmtId="176">
      <sharedItems containsSemiMixedTypes="0" containsString="0" containsNumber="1" minValue="0.9" maxValue="97.649999999999991"/>
    </cacheField>
    <cacheField name="体细胞变换" numFmtId="176">
      <sharedItems containsSemiMixedTypes="0" containsString="0" containsNumber="1" minValue="-0.10536051565782628" maxValue="4.5813896573226875"/>
    </cacheField>
    <cacheField name="尿素氮" numFmtId="176">
      <sharedItems containsSemiMixedTypes="0" containsString="0" containsNumber="1" minValue="11.1" maxValue="24.4"/>
    </cacheField>
    <cacheField name="差值" numFmtId="176">
      <sharedItems containsSemiMixedTypes="0" containsString="0" containsNumber="1" minValue="-6.6119047619047535" maxValue="6.9392857142857096"/>
    </cacheField>
    <cacheField name="乳脂产量" numFmtId="176">
      <sharedItems containsSemiMixedTypes="0" containsString="0" containsNumber="1" minValue="1.1563499999999998" maxValue="2.5196125000000005"/>
    </cacheField>
    <cacheField name="乳蛋白产量" numFmtId="176">
      <sharedItems containsSemiMixedTypes="0" containsString="0" containsNumber="1" minValue="1.2557044444444445" maxValue="1.6987350000000001"/>
    </cacheField>
    <cacheField name="FCM" numFmtId="176">
      <sharedItems containsSemiMixedTypes="0" containsString="0" containsNumber="1" minValue="34.288107142857136" maxValue="54.732758928571435"/>
    </cacheField>
    <cacheField name="ECM" numFmtId="176">
      <sharedItems containsSemiMixedTypes="0" containsString="0" containsNumber="1" minValue="38.54965928571427" maxValue="56.641651235714299"/>
    </cacheField>
    <cacheField name="FCM/DMI" numFmtId="176">
      <sharedItems containsSemiMixedTypes="0" containsString="0" containsNumber="1" minValue="1.226590766269632" maxValue="1.9579586716332609"/>
    </cacheField>
    <cacheField name="ECM/DMO" numFmtId="176">
      <sharedItems containsSemiMixedTypes="0" containsString="0" containsNumber="1" minValue="1.3790395581095178" maxValue="2.0262456047086066"/>
    </cacheField>
    <cacheField name="能量" numFmtId="0">
      <sharedItems containsSemiMixedTypes="0" containsString="0" containsNumber="1" containsInteger="1" minValue="1" maxValue="2"/>
    </cacheField>
    <cacheField name="酶" numFmtId="0">
      <sharedItems containsSemiMixedTypes="0" containsString="0" containsNumber="1" containsInteger="1" minValue="1" maxValue="2"/>
    </cacheField>
    <cacheField name="调整后酶" numFmtId="0">
      <sharedItems containsSemiMixedTypes="0" containsString="0" containsNumber="1" containsInteger="1" minValue="1" maxValue="2"/>
    </cacheField>
    <cacheField name="多重比较" numFmtId="0">
      <sharedItems containsSemiMixedTypes="0" containsString="0" containsNumber="1" containsInteger="1" minValue="1" maxValue="4" count="4">
        <n v="2"/>
        <n v="1"/>
        <n v="3"/>
        <n v="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0">
  <r>
    <n v="199228"/>
    <x v="0"/>
    <n v="43.25"/>
    <n v="27.459"/>
    <n v="1.575075567209294"/>
    <n v="5.79"/>
    <n v="3.63"/>
    <n v="2.2999999999999998"/>
    <n v="16"/>
    <n v="2.504175"/>
    <n v="1.5699750000000001"/>
    <n v="54.862625000000001"/>
    <n v="57.295264500000002"/>
    <n v="39.203571428571422"/>
    <n v="27.6"/>
    <n v="1.4204192546583847"/>
    <n v="40.478571428571435"/>
    <n v="42"/>
    <n v="4.7300000000000004"/>
    <n v="3.61"/>
    <n v="97.649999999999991"/>
    <n v="4.5813896573226875"/>
    <n v="16.149999999999999"/>
    <n v="-4.0464285714285779"/>
    <n v="1.8543289285714284"/>
    <n v="1.4152489285714283"/>
    <n v="43.496362499999996"/>
    <n v="46.535501764285705"/>
    <n v="1.575955163043478"/>
    <n v="1.6860689045031052"/>
    <n v="1"/>
    <n v="2"/>
    <n v="2"/>
    <x v="0"/>
  </r>
  <r>
    <n v="190910"/>
    <x v="1"/>
    <n v="44.733333333333327"/>
    <n v="27.629000000000001"/>
    <n v="1.6190717482838077"/>
    <n v="6.64"/>
    <n v="3.46"/>
    <n v="84.2"/>
    <n v="16.5"/>
    <n v="2.9702933333333328"/>
    <n v="1.547773333333333"/>
    <n v="62.447733333333318"/>
    <n v="63.614736533333314"/>
    <n v="45.242857142857147"/>
    <n v="27.675999999999998"/>
    <n v="1.6347325170854585"/>
    <n v="46.19285714285715"/>
    <n v="42"/>
    <n v="4.57"/>
    <n v="3.74"/>
    <n v="70.2"/>
    <n v="4.2513483110317658"/>
    <n v="17"/>
    <n v="0.50952380952382015"/>
    <n v="2.0675985714285718"/>
    <n v="1.6920828571428574"/>
    <n v="49.111121428571437"/>
    <n v="53.187412371428572"/>
    <n v="1.7745021472962654"/>
    <n v="1.9217882776206308"/>
    <n v="1"/>
    <n v="1"/>
    <n v="1"/>
    <x v="1"/>
  </r>
  <r>
    <n v="194043"/>
    <x v="2"/>
    <n v="40.566666666666663"/>
    <n v="27.457999999999998"/>
    <n v="1.4774079199747492"/>
    <n v="6.13"/>
    <n v="3.68"/>
    <n v="1.5"/>
    <n v="12.1"/>
    <n v="2.4867366666666664"/>
    <n v="1.4928533333333331"/>
    <n v="53.527716666666663"/>
    <n v="55.657060999999992"/>
    <n v="35.310714285714297"/>
    <n v="27.953990919999999"/>
    <n v="1.2631725604679527"/>
    <n v="35.695238095238103"/>
    <n v="42"/>
    <n v="6.33"/>
    <n v="4.0149999999999997"/>
    <n v="63.95"/>
    <n v="4.1581015280248517"/>
    <n v="17.399999999999999"/>
    <n v="-5.2559523809523654"/>
    <n v="2.2351682142857152"/>
    <n v="1.4177251785714291"/>
    <n v="47.651808928571441"/>
    <n v="50.186906350000015"/>
    <n v="1.704651370351502"/>
    <n v="1.7953395811577382"/>
    <n v="2"/>
    <n v="1"/>
    <n v="2"/>
    <x v="2"/>
  </r>
  <r>
    <n v="185517"/>
    <x v="1"/>
    <n v="45.133333333333333"/>
    <n v="27.629000000000001"/>
    <n v="1.633549289997225"/>
    <n v="3.44"/>
    <n v="3.42"/>
    <n v="40.6"/>
    <n v="12.6"/>
    <n v="1.5525866666666668"/>
    <n v="1.54356"/>
    <n v="41.342133333333337"/>
    <n v="45.483206933333335"/>
    <n v="38.521428571428579"/>
    <n v="27.675999999999998"/>
    <n v="1.3918712448124217"/>
    <n v="40.530952380952385"/>
    <n v="42"/>
    <n v="4.4800000000000004"/>
    <n v="3.63"/>
    <n v="50.349999999999994"/>
    <n v="3.9189986191645714"/>
    <n v="16.8"/>
    <n v="-6.6119047619047535"/>
    <n v="1.7257600000000004"/>
    <n v="1.3983278571428572"/>
    <n v="41.294971428571436"/>
    <n v="44.541557428571437"/>
    <n v="1.4920859744389159"/>
    <n v="1.6093928829517068"/>
    <n v="1"/>
    <n v="1"/>
    <n v="1"/>
    <x v="1"/>
  </r>
  <r>
    <n v="194067"/>
    <x v="1"/>
    <n v="43.133333333333333"/>
    <n v="27.629000000000001"/>
    <n v="1.5611615814301398"/>
    <n v="4.62"/>
    <n v="3.33"/>
    <n v="250.9"/>
    <n v="14.4"/>
    <n v="1.9927600000000001"/>
    <n v="1.4363400000000002"/>
    <n v="47.144733333333335"/>
    <n v="49.739807200000001"/>
    <n v="44.624999999999993"/>
    <n v="27.675999999999998"/>
    <n v="1.6124078624078622"/>
    <n v="44.13095238095238"/>
    <n v="42"/>
    <n v="3.83"/>
    <n v="3.58"/>
    <n v="50.1"/>
    <n v="3.9140210080908191"/>
    <n v="21.3"/>
    <n v="1.49166666666666"/>
    <n v="1.7091374999999998"/>
    <n v="1.5975749999999997"/>
    <n v="43.487062499999993"/>
    <n v="47.711711249999993"/>
    <n v="1.5712914619164617"/>
    <n v="1.7239381142506141"/>
    <n v="1"/>
    <n v="1"/>
    <n v="1"/>
    <x v="1"/>
  </r>
  <r>
    <n v="191632"/>
    <x v="2"/>
    <n v="42.966666666666669"/>
    <n v="27.457999999999998"/>
    <n v="1.564814140384102"/>
    <n v="4.97"/>
    <n v="3.32"/>
    <n v="11.3"/>
    <n v="15.3"/>
    <n v="2.1354433333333334"/>
    <n v="1.4264933333333334"/>
    <n v="49.218316666666666"/>
    <n v="51.45129433333333"/>
    <n v="40.299999999999997"/>
    <n v="27.953990919999999"/>
    <n v="1.4416546143744686"/>
    <n v="40.314285714285703"/>
    <n v="42"/>
    <n v="4.8600000000000003"/>
    <n v="3.34"/>
    <n v="48.1"/>
    <n v="3.8732821771117156"/>
    <n v="19.2"/>
    <n v="-2.6666666666666714"/>
    <n v="1.95858"/>
    <n v="1.3460199999999998"/>
    <n v="45.498699999999999"/>
    <n v="47.744699600000004"/>
    <n v="1.6276280596287753"/>
    <n v="1.7079743545970933"/>
    <n v="2"/>
    <n v="1"/>
    <n v="2"/>
    <x v="2"/>
  </r>
  <r>
    <n v="196549"/>
    <x v="1"/>
    <n v="41.883333333333333"/>
    <n v="27.629000000000001"/>
    <n v="1.5159192635757115"/>
    <n v="2.4700000000000002"/>
    <n v="3.53"/>
    <n v="25.2"/>
    <n v="14.5"/>
    <n v="1.0345183333333334"/>
    <n v="1.4784816666666665"/>
    <n v="32.271108333333331"/>
    <n v="37.307746700000003"/>
    <n v="38.914285714285704"/>
    <n v="27.675999999999998"/>
    <n v="1.4060661119484645"/>
    <n v="39.042857142857144"/>
    <n v="42"/>
    <n v="3.33"/>
    <n v="3.9450000000000003"/>
    <n v="44.85"/>
    <n v="3.8033235885048051"/>
    <n v="16.8"/>
    <n v="-2.9690476190476289"/>
    <n v="1.295845714285714"/>
    <n v="1.535168571428571"/>
    <n v="35.003399999999992"/>
    <n v="40.103739771428565"/>
    <n v="1.2647564676976439"/>
    <n v="1.4490439287262815"/>
    <n v="1"/>
    <n v="1"/>
    <n v="1"/>
    <x v="1"/>
  </r>
  <r>
    <n v="198228"/>
    <x v="0"/>
    <n v="42.550000000000004"/>
    <n v="27.459"/>
    <n v="1.5495830146764269"/>
    <n v="4.67"/>
    <n v="3.02"/>
    <n v="0.6"/>
    <n v="18.899999999999999"/>
    <n v="1.9870850000000002"/>
    <n v="1.28501"/>
    <n v="46.82627500000001"/>
    <n v="48.412113500000004"/>
    <n v="41.282142857142858"/>
    <n v="27.6"/>
    <n v="1.4957298136645962"/>
    <n v="42.471428571428568"/>
    <n v="42"/>
    <n v="4.07"/>
    <n v="3.4749999999999996"/>
    <n v="40.700000000000003"/>
    <n v="3.7062280924485496"/>
    <n v="16.399999999999999"/>
    <n v="-1.2678571428571459"/>
    <n v="1.6801832142857145"/>
    <n v="1.434554464285714"/>
    <n v="41.715605357142856"/>
    <n v="45.10660313571428"/>
    <n v="1.5114349767080744"/>
    <n v="1.6342972150621116"/>
    <n v="1"/>
    <n v="2"/>
    <n v="2"/>
    <x v="0"/>
  </r>
  <r>
    <n v="185712"/>
    <x v="2"/>
    <n v="45.85"/>
    <n v="27.457999999999998"/>
    <n v="1.6698230024036713"/>
    <n v="3.84"/>
    <n v="3.3"/>
    <n v="27.6"/>
    <n v="15.5"/>
    <n v="1.76064"/>
    <n v="1.51305"/>
    <n v="44.749600000000001"/>
    <n v="48.176612399999996"/>
    <n v="42.357142857142847"/>
    <n v="27.953990919999999"/>
    <n v="1.5152449243602619"/>
    <n v="43.188095238095244"/>
    <n v="42"/>
    <n v="2.73"/>
    <n v="3.33"/>
    <n v="32.9"/>
    <n v="3.493472657771326"/>
    <n v="16.3"/>
    <n v="-3.4928571428571544"/>
    <n v="1.1563499999999998"/>
    <n v="1.4104928571428568"/>
    <n v="34.288107142857136"/>
    <n v="38.54965928571427"/>
    <n v="1.226590766269632"/>
    <n v="1.3790395581095178"/>
    <n v="2"/>
    <n v="1"/>
    <n v="2"/>
    <x v="2"/>
  </r>
  <r>
    <n v="198343"/>
    <x v="1"/>
    <n v="44.733333333333327"/>
    <n v="27.629000000000001"/>
    <n v="1.6190717482838077"/>
    <n v="3.9"/>
    <n v="3.07"/>
    <n v="16.8"/>
    <n v="15.1"/>
    <n v="1.7445999999999997"/>
    <n v="1.3733133333333329"/>
    <n v="44.062333333333328"/>
    <n v="46.624121866666663"/>
    <n v="41.628571428571426"/>
    <n v="27.675999999999998"/>
    <n v="1.5041397394338571"/>
    <n v="41.95000000000001"/>
    <n v="42"/>
    <n v="2.9750000000000001"/>
    <n v="3.2"/>
    <n v="31.15"/>
    <n v="3.4388142452334622"/>
    <n v="18.75"/>
    <n v="-3.1047619047619008"/>
    <n v="1.2384500000000001"/>
    <n v="1.3321142857142858"/>
    <n v="35.228178571428565"/>
    <n v="38.817185857142853"/>
    <n v="1.2728782544959014"/>
    <n v="1.4025576621311915"/>
    <n v="1"/>
    <n v="1"/>
    <n v="1"/>
    <x v="1"/>
  </r>
  <r>
    <n v="194034"/>
    <x v="1"/>
    <n v="45.266666666666673"/>
    <n v="27.629000000000001"/>
    <n v="1.638375137235031"/>
    <n v="3.88"/>
    <n v="3.24"/>
    <n v="57.2"/>
    <n v="17.2"/>
    <n v="1.7563466666666667"/>
    <n v="1.4666400000000002"/>
    <n v="44.451866666666675"/>
    <n v="47.605323733333336"/>
    <n v="46.160714285714278"/>
    <n v="27.675999999999998"/>
    <n v="1.6678968884851235"/>
    <n v="46.111904761904754"/>
    <n v="42"/>
    <n v="3.44"/>
    <n v="3.24"/>
    <n v="29"/>
    <n v="3.3672958299864741"/>
    <n v="18.399999999999999"/>
    <n v="0.89404761904760477"/>
    <n v="1.5879285714285711"/>
    <n v="1.4956071428571429"/>
    <n v="42.28321428571428"/>
    <n v="45.933603571428563"/>
    <n v="1.5277935498523734"/>
    <n v="1.6596908357937767"/>
    <n v="1"/>
    <n v="1"/>
    <n v="1"/>
    <x v="1"/>
  </r>
  <r>
    <n v="192415"/>
    <x v="0"/>
    <n v="46.516666666666673"/>
    <n v="27.459"/>
    <n v="1.6940408123626742"/>
    <n v="5.0999999999999996"/>
    <n v="3.34"/>
    <n v="13.1"/>
    <n v="15.3"/>
    <n v="2.37235"/>
    <n v="1.5536566666666667"/>
    <n v="54.191916666666678"/>
    <n v="56.545473933333334"/>
    <n v="44.910714285714278"/>
    <n v="27.6"/>
    <n v="1.6271997929606621"/>
    <n v="45.428571428571416"/>
    <n v="42"/>
    <n v="4.5199999999999996"/>
    <n v="3.55"/>
    <n v="27.7"/>
    <n v="3.3214324131932926"/>
    <n v="15.9"/>
    <n v="-1.6059523809523952"/>
    <n v="2.0299642857142852"/>
    <n v="1.5943303571428566"/>
    <n v="48.413749999999986"/>
    <n v="51.90744428571427"/>
    <n v="1.7541213768115935"/>
    <n v="1.8807045031055893"/>
    <n v="1"/>
    <n v="2"/>
    <n v="2"/>
    <x v="0"/>
  </r>
  <r>
    <n v="198441"/>
    <x v="1"/>
    <n v="46.25"/>
    <n v="27.629000000000001"/>
    <n v="1.6739657606138476"/>
    <n v="4.51"/>
    <n v="3.38"/>
    <n v="1.4"/>
    <n v="14.6"/>
    <n v="2.0858749999999997"/>
    <n v="1.5632499999999998"/>
    <n v="49.788125000000001"/>
    <n v="52.842382499999999"/>
    <n v="40.492857142857147"/>
    <n v="27.675999999999998"/>
    <n v="1.4631036689860222"/>
    <n v="41.704761904761902"/>
    <n v="42"/>
    <n v="4.3949999999999996"/>
    <n v="3.63"/>
    <n v="26.950000000000003"/>
    <n v="3.2939832973550063"/>
    <n v="15.5"/>
    <n v="-5.7571428571428527"/>
    <n v="1.7796610714285714"/>
    <n v="1.4698907142857143"/>
    <n v="42.892058928571437"/>
    <n v="46.378453435714285"/>
    <n v="1.5497925613734442"/>
    <n v="1.6757643241694713"/>
    <n v="1"/>
    <n v="1"/>
    <n v="1"/>
    <x v="1"/>
  </r>
  <r>
    <n v="196528"/>
    <x v="2"/>
    <n v="43.4"/>
    <n v="27.457999999999998"/>
    <n v="1.5805958190691238"/>
    <n v="3.99"/>
    <n v="3.46"/>
    <n v="4.7"/>
    <n v="14.4"/>
    <n v="1.73166"/>
    <n v="1.5016399999999999"/>
    <n v="43.334899999999998"/>
    <n v="46.928333199999997"/>
    <n v="42.857142857142847"/>
    <n v="27.953990919999999"/>
    <n v="1.5331314580373645"/>
    <n v="41.980952380952388"/>
    <n v="42"/>
    <n v="5.18"/>
    <n v="3.9"/>
    <n v="26.2"/>
    <n v="3.2657594107670511"/>
    <n v="15.8"/>
    <n v="-0.54285714285715159"/>
    <n v="2.2199999999999993"/>
    <n v="1.671428571428571"/>
    <n v="50.442857142857136"/>
    <n v="54.227485714285699"/>
    <n v="1.8044957261099781"/>
    <n v="1.9398834989063416"/>
    <n v="2"/>
    <n v="1"/>
    <n v="2"/>
    <x v="2"/>
  </r>
  <r>
    <n v="192157"/>
    <x v="1"/>
    <n v="46.099999999999994"/>
    <n v="27.629000000000001"/>
    <n v="1.6685366824713161"/>
    <n v="3.87"/>
    <n v="3.28"/>
    <n v="3.1"/>
    <n v="14.4"/>
    <n v="1.7840699999999998"/>
    <n v="1.5120799999999996"/>
    <n v="45.201049999999995"/>
    <n v="48.552243399999995"/>
    <n v="42.267857142857132"/>
    <n v="27.675999999999998"/>
    <n v="1.5272386595916005"/>
    <n v="41.395238095238092"/>
    <n v="42"/>
    <n v="3.5350000000000001"/>
    <n v="3.37"/>
    <n v="23.75"/>
    <n v="3.1675825304806504"/>
    <n v="16.55"/>
    <n v="-3.8321428571428626"/>
    <n v="1.4941687499999998"/>
    <n v="1.4244267857142854"/>
    <n v="39.319674107142845"/>
    <n v="42.963121124999986"/>
    <n v="1.4207137630850863"/>
    <n v="1.5523602083032226"/>
    <n v="1"/>
    <n v="1"/>
    <n v="1"/>
    <x v="1"/>
  </r>
  <r>
    <n v="198307"/>
    <x v="2"/>
    <n v="42.5"/>
    <n v="27.457999999999998"/>
    <n v="1.5478184864156166"/>
    <n v="3.44"/>
    <n v="3.2"/>
    <n v="2.2999999999999998"/>
    <n v="14.3"/>
    <n v="1.462"/>
    <n v="1.36"/>
    <n v="38.93"/>
    <n v="42.171219999999991"/>
    <n v="43.578571428571429"/>
    <n v="27.953990919999999"/>
    <n v="1.5589391709143272"/>
    <n v="43.661904761904758"/>
    <n v="42"/>
    <n v="3.75"/>
    <n v="3.28"/>
    <n v="19.100000000000001"/>
    <n v="2.9496883350525844"/>
    <n v="16.3"/>
    <n v="1.0785714285714292"/>
    <n v="1.6341964285714285"/>
    <n v="1.4293771428571429"/>
    <n v="41.944375000000001"/>
    <n v="45.224185442857141"/>
    <n v="1.5004789520050399"/>
    <n v="1.617807831886394"/>
    <n v="2"/>
    <n v="1"/>
    <n v="2"/>
    <x v="2"/>
  </r>
  <r>
    <n v="193350"/>
    <x v="1"/>
    <n v="41.15"/>
    <n v="27.629000000000001"/>
    <n v="1.4893771037677801"/>
    <n v="3.59"/>
    <n v="3.63"/>
    <n v="0.6"/>
    <n v="14.3"/>
    <n v="1.477285"/>
    <n v="1.4937449999999999"/>
    <n v="38.619275000000002"/>
    <n v="42.871139899999996"/>
    <n v="38.653571428571425"/>
    <n v="27.675999999999998"/>
    <n v="1.3966458819399996"/>
    <n v="39.404761904761905"/>
    <n v="42"/>
    <n v="3.98"/>
    <n v="3.8"/>
    <n v="16.25"/>
    <n v="2.7880929087757464"/>
    <n v="14.9"/>
    <n v="-2.4964285714285737"/>
    <n v="1.5384121428571427"/>
    <n v="1.468835714285714"/>
    <n v="38.537610714285712"/>
    <n v="42.671532871428568"/>
    <n v="1.3924559442941795"/>
    <n v="1.5418244280758986"/>
    <n v="1"/>
    <n v="1"/>
    <n v="1"/>
    <x v="1"/>
  </r>
  <r>
    <n v="199367"/>
    <x v="2"/>
    <n v="42.883333333333333"/>
    <n v="27.457999999999998"/>
    <n v="1.5617792021754437"/>
    <n v="3.6"/>
    <n v="2.98"/>
    <n v="1.5"/>
    <n v="15.8"/>
    <n v="1.5438000000000001"/>
    <n v="1.2779233333333333"/>
    <n v="40.310333333333332"/>
    <n v="42.769778266666663"/>
    <n v="39.11851851851852"/>
    <n v="27.953990919999999"/>
    <n v="1.3993893977596856"/>
    <n v="40.617073170731715"/>
    <n v="41"/>
    <n v="3.71"/>
    <n v="3.21"/>
    <n v="15.9"/>
    <n v="2.7663191092261861"/>
    <n v="17.8"/>
    <n v="-3.7648148148148124"/>
    <n v="1.4512970370370371"/>
    <n v="1.2557044444444445"/>
    <n v="37.416862962962966"/>
    <n v="40.201710296296298"/>
    <n v="1.3385159589571394"/>
    <n v="1.4381384901836514"/>
    <n v="2"/>
    <n v="1"/>
    <n v="2"/>
    <x v="2"/>
  </r>
  <r>
    <n v="199297"/>
    <x v="1"/>
    <n v="46.816666666666663"/>
    <n v="27.629000000000001"/>
    <n v="1.6944756113745216"/>
    <n v="3.58"/>
    <n v="3.28"/>
    <n v="14.1"/>
    <n v="14.1"/>
    <n v="1.6760366666666666"/>
    <n v="1.5355866666666664"/>
    <n v="43.867216666666664"/>
    <n v="47.561051666666664"/>
    <n v="40.63214285714286"/>
    <n v="27.675999999999998"/>
    <n v="1.468136394606983"/>
    <n v="41.459523809523809"/>
    <n v="42"/>
    <n v="3.67"/>
    <n v="3.4649999999999999"/>
    <n v="14.100000000000001"/>
    <n v="2.6461747973841225"/>
    <n v="15.25"/>
    <n v="-6.1845238095238031"/>
    <n v="1.491199642857143"/>
    <n v="1.40790375"/>
    <n v="38.620851785714287"/>
    <n v="42.277663378571425"/>
    <n v="1.3954636430739373"/>
    <n v="1.5275929823157763"/>
    <n v="1"/>
    <n v="1"/>
    <n v="1"/>
    <x v="1"/>
  </r>
  <r>
    <n v="196611"/>
    <x v="2"/>
    <n v="45.25"/>
    <n v="27.457999999999998"/>
    <n v="1.6479714473013329"/>
    <n v="4.6399999999999997"/>
    <n v="3.82"/>
    <n v="5"/>
    <n v="16.3"/>
    <n v="2.0995999999999997"/>
    <n v="1.7285499999999998"/>
    <n v="49.594000000000001"/>
    <n v="53.857997999999995"/>
    <n v="42.751851851851853"/>
    <n v="27.953990919999999"/>
    <n v="1.5293648758132978"/>
    <n v="42.98536585365855"/>
    <n v="41"/>
    <n v="4.6500000000000004"/>
    <n v="3.61"/>
    <n v="13.3"/>
    <n v="2.5877640352277083"/>
    <n v="13.8"/>
    <n v="-2.4981481481481467"/>
    <n v="1.9879611111111115"/>
    <n v="1.543341851851852"/>
    <n v="46.920157407407416"/>
    <n v="50.307557637037036"/>
    <n v="1.6784779512050947"/>
    <n v="1.7996556477752852"/>
    <n v="2"/>
    <n v="1"/>
    <n v="2"/>
    <x v="2"/>
  </r>
  <r>
    <n v="199866"/>
    <x v="1"/>
    <n v="45.616666666666667"/>
    <n v="27.629000000000001"/>
    <n v="1.6510429862342706"/>
    <n v="3.84"/>
    <n v="3.26"/>
    <n v="6.7"/>
    <n v="13.7"/>
    <n v="1.7516800000000001"/>
    <n v="1.4871033333333332"/>
    <n v="44.521866666666668"/>
    <n v="47.80298226666666"/>
    <n v="42.08214285714287"/>
    <n v="27.675999999999998"/>
    <n v="1.5205283587636533"/>
    <n v="43.016666666666673"/>
    <n v="42"/>
    <n v="3.97"/>
    <n v="3.35"/>
    <n v="12.4"/>
    <n v="2.5176964726109912"/>
    <n v="18.3"/>
    <n v="-3.5345238095237974"/>
    <n v="1.6706610714285719"/>
    <n v="1.4097517857142861"/>
    <n v="41.892773214285732"/>
    <n v="45.069217521428584"/>
    <n v="1.5136859811492172"/>
    <n v="1.628458502725415"/>
    <n v="1"/>
    <n v="1"/>
    <n v="1"/>
    <x v="1"/>
  </r>
  <r>
    <n v="199609"/>
    <x v="2"/>
    <n v="44.199999999999996"/>
    <n v="27.457999999999998"/>
    <n v="1.6097312258722412"/>
    <n v="3.95"/>
    <n v="3.57"/>
    <n v="0.6"/>
    <n v="15.1"/>
    <n v="1.7459"/>
    <n v="1.5779399999999999"/>
    <n v="43.868499999999997"/>
    <n v="47.908291599999998"/>
    <n v="44"/>
    <n v="27.953990919999999"/>
    <n v="1.574014963585028"/>
    <n v="44.095238095238102"/>
    <n v="42"/>
    <n v="4.21"/>
    <n v="3.77"/>
    <n v="12.3"/>
    <n v="2.5095992623783721"/>
    <n v="17.899999999999999"/>
    <n v="-0.19999999999999574"/>
    <n v="1.8524"/>
    <n v="1.6588000000000001"/>
    <n v="45.385999999999996"/>
    <n v="49.782215999999991"/>
    <n v="1.6235964349379561"/>
    <n v="1.7808625660095905"/>
    <n v="2"/>
    <n v="1"/>
    <n v="2"/>
    <x v="2"/>
  </r>
  <r>
    <n v="198215"/>
    <x v="0"/>
    <n v="43.983333333333327"/>
    <n v="27.459"/>
    <n v="1.6017820508151546"/>
    <n v="5.18"/>
    <n v="3.08"/>
    <n v="20.6"/>
    <n v="14.6"/>
    <n v="2.2783366666666662"/>
    <n v="1.3546866666666666"/>
    <n v="51.768383333333325"/>
    <n v="53.11339366666666"/>
    <n v="42.610714285714273"/>
    <n v="27.6"/>
    <n v="1.5438664596273286"/>
    <n v="42.645238095238099"/>
    <n v="42"/>
    <n v="4.29"/>
    <n v="3.25"/>
    <n v="12"/>
    <n v="2.4849066497880004"/>
    <n v="16.5"/>
    <n v="-1.3726190476190538"/>
    <n v="1.8279996428571423"/>
    <n v="1.3848482142857139"/>
    <n v="44.46428035714284"/>
    <n v="47.088844692857137"/>
    <n v="1.6110246506211172"/>
    <n v="1.7061175613354034"/>
    <n v="1"/>
    <n v="2"/>
    <n v="2"/>
    <x v="0"/>
  </r>
  <r>
    <n v="198314"/>
    <x v="2"/>
    <n v="42.283333333333331"/>
    <n v="27.457999999999998"/>
    <n v="1.5399276470731056"/>
    <n v="6.53"/>
    <n v="3.33"/>
    <n v="10.1"/>
    <n v="13.7"/>
    <n v="2.7611016666666668"/>
    <n v="1.4080349999999999"/>
    <n v="58.329858333333341"/>
    <n v="59.145503833333329"/>
    <n v="40.475000000000001"/>
    <n v="27.953990919999999"/>
    <n v="1.4479149011614547"/>
    <n v="40.907142857142851"/>
    <n v="42"/>
    <n v="4.6399999999999997"/>
    <n v="3.71"/>
    <n v="11.9"/>
    <n v="2.4765384001174837"/>
    <n v="16"/>
    <n v="-1.80833333333333"/>
    <n v="1.8780399999999999"/>
    <n v="1.5016225000000001"/>
    <n v="44.360600000000005"/>
    <n v="47.861201800000003"/>
    <n v="1.5869147316729546"/>
    <n v="1.7121419956446065"/>
    <n v="2"/>
    <n v="1"/>
    <n v="2"/>
    <x v="2"/>
  </r>
  <r>
    <n v="199336"/>
    <x v="0"/>
    <n v="44.733333333333341"/>
    <n v="27.459"/>
    <n v="1.6290954999575127"/>
    <n v="5.21"/>
    <n v="3.31"/>
    <n v="4.2"/>
    <n v="17.5"/>
    <n v="2.3306066666666672"/>
    <n v="1.4806733333333335"/>
    <n v="52.852433333333344"/>
    <n v="54.915982000000014"/>
    <n v="42.378571428571433"/>
    <n v="27.6"/>
    <n v="1.5354554865424432"/>
    <n v="43.054761904761904"/>
    <n v="42"/>
    <n v="4.8550000000000004"/>
    <n v="3.6749999999999998"/>
    <n v="11.1"/>
    <n v="2.4069451083182885"/>
    <n v="18.850000000000001"/>
    <n v="-2.3547619047619079"/>
    <n v="2.0574796428571434"/>
    <n v="1.5574125000000001"/>
    <n v="47.81362321428572"/>
    <n v="51.179456492857156"/>
    <n v="1.7323776526915116"/>
    <n v="1.8543281337991722"/>
    <n v="1"/>
    <n v="2"/>
    <n v="2"/>
    <x v="0"/>
  </r>
  <r>
    <n v="199292"/>
    <x v="0"/>
    <n v="46.266666666666673"/>
    <n v="27.459"/>
    <n v="1.6849363293152217"/>
    <n v="6.14"/>
    <n v="3.06"/>
    <n v="9.5"/>
    <n v="15.9"/>
    <n v="2.8407733333333334"/>
    <n v="1.4157600000000001"/>
    <n v="61.118266666666671"/>
    <n v="61.517455466666675"/>
    <n v="42.199999999999996"/>
    <n v="27.6"/>
    <n v="1.5289855072463765"/>
    <n v="43.030952380952385"/>
    <n v="42"/>
    <n v="3.76"/>
    <n v="3.3449999999999998"/>
    <n v="10.8"/>
    <n v="2.379546134130174"/>
    <n v="15.95"/>
    <n v="-4.0666666666666771"/>
    <n v="1.5867199999999997"/>
    <n v="1.4115899999999997"/>
    <n v="40.680799999999998"/>
    <n v="44.040932799999993"/>
    <n v="1.4739420289855072"/>
    <n v="1.5956859710144924"/>
    <n v="1"/>
    <n v="2"/>
    <n v="2"/>
    <x v="0"/>
  </r>
  <r>
    <n v="181365"/>
    <x v="0"/>
    <n v="45.133333333333333"/>
    <n v="27.459"/>
    <n v="1.6436626728334365"/>
    <n v="1.83"/>
    <n v="3.26"/>
    <n v="74.599999999999994"/>
    <n v="18.2"/>
    <n v="0.82594000000000012"/>
    <n v="1.4713466666666664"/>
    <n v="30.442433333333337"/>
    <n v="35.630148933333338"/>
    <n v="44.557142857142864"/>
    <n v="27.6"/>
    <n v="1.6143892339544514"/>
    <n v="44.9"/>
    <n v="42"/>
    <n v="4.3100000000000005"/>
    <n v="3.17"/>
    <n v="10.45"/>
    <n v="2.3466019784108201"/>
    <n v="16.95"/>
    <n v="-0.57619047619046881"/>
    <n v="1.9204128571428578"/>
    <n v="1.4124614285714288"/>
    <n v="46.629050000000007"/>
    <n v="49.103486371428573"/>
    <n v="1.6894583333333335"/>
    <n v="1.7791118250517599"/>
    <n v="1"/>
    <n v="2"/>
    <n v="2"/>
    <x v="0"/>
  </r>
  <r>
    <n v="196425"/>
    <x v="0"/>
    <n v="42.583333333333336"/>
    <n v="27.459"/>
    <n v="1.5507969457494204"/>
    <n v="6.21"/>
    <n v="3.14"/>
    <n v="28.8"/>
    <n v="15.5"/>
    <n v="2.644425"/>
    <n v="1.3371166666666667"/>
    <n v="56.699708333333341"/>
    <n v="57.243156833333337"/>
    <n v="38.214285714285708"/>
    <n v="27.6"/>
    <n v="1.3845755693581778"/>
    <n v="39.138095238095239"/>
    <n v="42"/>
    <n v="4.26"/>
    <n v="3.3250000000000002"/>
    <n v="10.3"/>
    <n v="2.33214389523559"/>
    <n v="17.399999999999999"/>
    <n v="-4.3690476190476275"/>
    <n v="1.6279285714285712"/>
    <n v="1.2706249999999999"/>
    <n v="39.704642857142851"/>
    <n v="42.284718571428563"/>
    <n v="1.4385740165631467"/>
    <n v="1.5320550207039334"/>
    <n v="1"/>
    <n v="2"/>
    <n v="2"/>
    <x v="0"/>
  </r>
  <r>
    <n v="191939"/>
    <x v="0"/>
    <n v="43.933333333333337"/>
    <n v="27.459"/>
    <n v="1.5999611542056644"/>
    <n v="5.96"/>
    <n v="3.3"/>
    <n v="11.9"/>
    <n v="13.3"/>
    <n v="2.6184266666666667"/>
    <n v="1.4498000000000002"/>
    <n v="56.84973333333334"/>
    <n v="58.140318933333333"/>
    <n v="40.68571428571429"/>
    <n v="27.6"/>
    <n v="1.474120082815735"/>
    <n v="39.654761904761912"/>
    <n v="42"/>
    <n v="4.41"/>
    <n v="3.6150000000000002"/>
    <n v="10.25"/>
    <n v="2.3272777055844172"/>
    <n v="15.350000000000001"/>
    <n v="-3.2476190476190467"/>
    <n v="1.7942400000000003"/>
    <n v="1.4707885714285718"/>
    <n v="43.187885714285727"/>
    <n v="46.634860800000013"/>
    <n v="1.5647784679089032"/>
    <n v="1.6896688695652178"/>
    <n v="1"/>
    <n v="2"/>
    <n v="2"/>
    <x v="0"/>
  </r>
  <r>
    <n v="194015"/>
    <x v="0"/>
    <n v="43.550000000000004"/>
    <n v="27.459"/>
    <n v="1.586000946866237"/>
    <n v="5.87"/>
    <n v="3.35"/>
    <n v="3"/>
    <n v="14.7"/>
    <n v="2.5563850000000001"/>
    <n v="1.458925"/>
    <n v="55.765775000000005"/>
    <n v="57.282273099999998"/>
    <n v="44.757142857142867"/>
    <n v="27.6"/>
    <n v="1.6216356107660459"/>
    <n v="45.145238095238099"/>
    <n v="42"/>
    <n v="3.95"/>
    <n v="3.38"/>
    <n v="9.9499999999999993"/>
    <n v="2.2975725511705014"/>
    <n v="15.950000000000001"/>
    <n v="1.2071428571428626"/>
    <n v="1.7679071428571433"/>
    <n v="1.5127914285714288"/>
    <n v="44.421464285714301"/>
    <n v="47.913506085714296"/>
    <n v="1.6094733436853006"/>
    <n v="1.735996597308489"/>
    <n v="1"/>
    <n v="2"/>
    <n v="2"/>
    <x v="0"/>
  </r>
  <r>
    <n v="194323"/>
    <x v="1"/>
    <n v="42.783333333333331"/>
    <n v="27.629000000000001"/>
    <n v="1.5484937324308998"/>
    <n v="6.17"/>
    <n v="3.36"/>
    <n v="31.8"/>
    <n v="12"/>
    <n v="2.6397316666666666"/>
    <n v="1.4375199999999999"/>
    <n v="56.709308333333325"/>
    <n v="57.954560033333337"/>
    <n v="38.696428571428569"/>
    <n v="27.675999999999998"/>
    <n v="1.3981944129002952"/>
    <n v="39.628571428571433"/>
    <n v="42"/>
    <n v="5.6"/>
    <n v="3.645"/>
    <n v="9.4"/>
    <n v="2.2407096892759584"/>
    <n v="16.350000000000001"/>
    <n v="-4.086904761904762"/>
    <n v="2.1669999999999998"/>
    <n v="1.4104848214285712"/>
    <n v="47.983571428571423"/>
    <n v="50.358293857142854"/>
    <n v="1.7337610719963661"/>
    <n v="1.8195654667272314"/>
    <n v="1"/>
    <n v="1"/>
    <n v="1"/>
    <x v="1"/>
  </r>
  <r>
    <n v="194300"/>
    <x v="1"/>
    <n v="44.949999999999996"/>
    <n v="27.629000000000001"/>
    <n v="1.6269137500452422"/>
    <n v="4.43"/>
    <n v="3.27"/>
    <n v="6.5"/>
    <n v="14.3"/>
    <n v="1.9912849999999997"/>
    <n v="1.4698649999999998"/>
    <n v="47.849274999999999"/>
    <n v="50.546544699999998"/>
    <n v="39.221428571428575"/>
    <n v="27.675999999999998"/>
    <n v="1.4171639171639174"/>
    <n v="40.242857142857154"/>
    <n v="42"/>
    <n v="4.9049999999999994"/>
    <n v="3.4750000000000001"/>
    <n v="9.25"/>
    <n v="2.224623551524334"/>
    <n v="17.2"/>
    <n v="-5.7285714285714207"/>
    <n v="1.9238110714285712"/>
    <n v="1.362944642857143"/>
    <n v="44.545737499999994"/>
    <n v="47.066616378571439"/>
    <n v="1.6095439189189189"/>
    <n v="1.7006292953667959"/>
    <n v="1"/>
    <n v="1"/>
    <n v="1"/>
    <x v="1"/>
  </r>
  <r>
    <n v="195952"/>
    <x v="2"/>
    <n v="43.400000000000006"/>
    <n v="27.457999999999998"/>
    <n v="1.5805958190691241"/>
    <n v="2.12"/>
    <n v="3.29"/>
    <n v="2.7"/>
    <n v="15.7"/>
    <n v="0.92008000000000012"/>
    <n v="1.4278600000000004"/>
    <n v="31.161200000000004"/>
    <n v="35.972003200000003"/>
    <n v="45.839285714285715"/>
    <n v="27.953990919999999"/>
    <n v="1.6398118553257983"/>
    <n v="45.664285714285725"/>
    <n v="42"/>
    <n v="3.46"/>
    <n v="3.57"/>
    <n v="9.1"/>
    <n v="2.2082744135228043"/>
    <n v="17.100000000000001"/>
    <n v="2.4392857142857096"/>
    <n v="1.5860392857142858"/>
    <n v="1.6364625000000002"/>
    <n v="42.126303571428572"/>
    <n v="46.796593357142854"/>
    <n v="1.5069870950444086"/>
    <n v="1.6740576861124221"/>
    <n v="2"/>
    <n v="1"/>
    <n v="2"/>
    <x v="2"/>
  </r>
  <r>
    <n v="199579"/>
    <x v="1"/>
    <n v="41.466666666666669"/>
    <n v="27.629000000000001"/>
    <n v="1.5008384909575687"/>
    <n v="4.66"/>
    <n v="3.33"/>
    <n v="9.4"/>
    <n v="14.4"/>
    <n v="1.9323466666666667"/>
    <n v="1.3808400000000001"/>
    <n v="45.571866666666665"/>
    <n v="48.031171733333338"/>
    <n v="38.621428571428559"/>
    <n v="27.675999999999998"/>
    <n v="1.3954844837197775"/>
    <n v="38.847619047619027"/>
    <n v="42"/>
    <n v="4.2550000000000008"/>
    <n v="3.6"/>
    <n v="9"/>
    <n v="2.1972245773362196"/>
    <n v="18.649999999999999"/>
    <n v="-2.8452380952381091"/>
    <n v="1.6433417857142854"/>
    <n v="1.3903714285714281"/>
    <n v="40.098698214285704"/>
    <n v="43.458105935714279"/>
    <n v="1.448861765222059"/>
    <n v="1.5702451920694567"/>
    <n v="1"/>
    <n v="1"/>
    <n v="1"/>
    <x v="1"/>
  </r>
  <r>
    <n v="190752"/>
    <x v="2"/>
    <n v="45.533333333333339"/>
    <n v="27.457999999999998"/>
    <n v="1.6582902372107706"/>
    <n v="4.29"/>
    <n v="3.11"/>
    <n v="11.4"/>
    <n v="15.3"/>
    <n v="1.9533800000000001"/>
    <n v="1.4160866666666667"/>
    <n v="47.51403333333333"/>
    <n v="49.869836933333332"/>
    <n v="41.610714285714288"/>
    <n v="27.953990919999999"/>
    <n v="1.4885428847994449"/>
    <n v="42.452380952380949"/>
    <n v="42"/>
    <n v="3.75"/>
    <n v="3.32"/>
    <n v="8.8000000000000007"/>
    <n v="2.174751721484161"/>
    <n v="16"/>
    <n v="-3.922619047619051"/>
    <n v="1.5604017857142858"/>
    <n v="1.3814757142857144"/>
    <n v="40.050312500000004"/>
    <n v="43.299193850000002"/>
    <n v="1.4327225266194659"/>
    <n v="1.5489449779788367"/>
    <n v="2"/>
    <n v="1"/>
    <n v="2"/>
    <x v="2"/>
  </r>
  <r>
    <n v="198211"/>
    <x v="0"/>
    <n v="46.083333333333336"/>
    <n v="27.459"/>
    <n v="1.6782597084137563"/>
    <n v="5.93"/>
    <n v="3.56"/>
    <n v="3.8"/>
    <n v="15.2"/>
    <n v="2.7327416666666666"/>
    <n v="1.6405666666666667"/>
    <n v="59.424458333333334"/>
    <n v="61.651297166666666"/>
    <n v="40.972000000000008"/>
    <n v="27.6"/>
    <n v="1.4844927536231887"/>
    <n v="43.164102564102549"/>
    <n v="39"/>
    <n v="5.24"/>
    <n v="3.7549999999999999"/>
    <n v="8.7999999999999989"/>
    <n v="2.1747517214841605"/>
    <n v="14.25"/>
    <n v="-5.1113333333333273"/>
    <n v="2.1469328000000005"/>
    <n v="1.5384986000000003"/>
    <n v="48.59279200000001"/>
    <n v="51.740097152000011"/>
    <n v="1.7606084057971016"/>
    <n v="1.8746412011594207"/>
    <n v="1"/>
    <n v="2"/>
    <n v="2"/>
    <x v="0"/>
  </r>
  <r>
    <n v="196610"/>
    <x v="3"/>
    <n v="40.499999999999993"/>
    <n v="28.132000000000001"/>
    <n v="1.4396416891795816"/>
    <n v="4.49"/>
    <n v="3.72"/>
    <n v="2.7"/>
    <n v="15.3"/>
    <n v="1.8184499999999997"/>
    <n v="1.5065999999999997"/>
    <n v="43.476749999999996"/>
    <n v="47.138030999999998"/>
    <n v="40.085714285714289"/>
    <n v="28.097000000000001"/>
    <n v="1.4266901906151648"/>
    <n v="40.195238095238096"/>
    <n v="42"/>
    <n v="4.54"/>
    <n v="3.71"/>
    <n v="8.6"/>
    <n v="2.1517622032594619"/>
    <n v="12.3"/>
    <n v="-0.41428571428570393"/>
    <n v="1.8198914285714287"/>
    <n v="1.4871800000000002"/>
    <n v="43.332657142857144"/>
    <n v="46.885373828571431"/>
    <n v="1.542252096054993"/>
    <n v="1.668696794268834"/>
    <n v="2"/>
    <n v="2"/>
    <n v="1"/>
    <x v="3"/>
  </r>
  <r>
    <n v="196429"/>
    <x v="3"/>
    <n v="43.266666666666659"/>
    <n v="28.132000000000001"/>
    <n v="1.5379875823498741"/>
    <n v="3.06"/>
    <n v="3.02"/>
    <n v="3.6"/>
    <n v="15.9"/>
    <n v="1.3239599999999998"/>
    <n v="1.306653333333333"/>
    <n v="37.166066666666659"/>
    <n v="40.26932506666666"/>
    <n v="42.503571428571426"/>
    <n v="28.097000000000001"/>
    <n v="1.5127441160469597"/>
    <n v="43.242857142857147"/>
    <n v="42"/>
    <n v="5.55"/>
    <n v="3.94"/>
    <n v="8.1"/>
    <n v="2.0918640616783932"/>
    <n v="15.6"/>
    <n v="-0.76309523809523228"/>
    <n v="2.3589482142857143"/>
    <n v="1.6746407142857143"/>
    <n v="52.38565178571428"/>
    <n v="55.922203949999997"/>
    <n v="1.8644571230278777"/>
    <n v="1.990326509947681"/>
    <n v="2"/>
    <n v="2"/>
    <n v="1"/>
    <x v="3"/>
  </r>
  <r>
    <n v="191657"/>
    <x v="0"/>
    <n v="44.083333333333336"/>
    <n v="27.459"/>
    <n v="1.605423844034136"/>
    <n v="7.15"/>
    <n v="3.42"/>
    <n v="10.8"/>
    <n v="10.4"/>
    <n v="3.1519583333333339"/>
    <n v="1.5076500000000002"/>
    <n v="64.912708333333342"/>
    <n v="65.457490166666659"/>
    <n v="41.717857142857142"/>
    <n v="27.6"/>
    <n v="1.5115165631469978"/>
    <n v="42.045238095238091"/>
    <n v="42"/>
    <n v="5.4450000000000003"/>
    <n v="3.8650000000000002"/>
    <n v="7.8"/>
    <n v="2.0541237336955462"/>
    <n v="15"/>
    <n v="-2.3654761904761941"/>
    <n v="2.2715373214285712"/>
    <n v="1.6123951785714286"/>
    <n v="50.760202678571424"/>
    <n v="54.104848439285718"/>
    <n v="1.8391377782091094"/>
    <n v="1.9603205956262941"/>
    <n v="1"/>
    <n v="2"/>
    <n v="2"/>
    <x v="0"/>
  </r>
  <r>
    <n v="197458"/>
    <x v="0"/>
    <n v="40.4"/>
    <n v="27.459"/>
    <n v="1.4712844604683346"/>
    <n v="5.09"/>
    <n v="3.46"/>
    <n v="4.5999999999999996"/>
    <n v="16.5"/>
    <n v="2.0563599999999997"/>
    <n v="1.39784"/>
    <n v="47.005399999999995"/>
    <n v="49.399423200000001"/>
    <n v="39.907142857142858"/>
    <n v="27.6"/>
    <n v="1.445910973084886"/>
    <n v="40.188095238095237"/>
    <n v="42"/>
    <n v="4.1399999999999997"/>
    <n v="3.6550000000000002"/>
    <n v="7.7"/>
    <n v="2.0412203288596382"/>
    <n v="14.9"/>
    <n v="-0.49285714285714022"/>
    <n v="1.6521557142857142"/>
    <n v="1.4586060714285716"/>
    <n v="40.745192857142854"/>
    <n v="44.469167800000001"/>
    <n v="1.4762751035196686"/>
    <n v="1.6112017318840579"/>
    <n v="1"/>
    <n v="2"/>
    <n v="2"/>
    <x v="0"/>
  </r>
  <r>
    <n v="196508"/>
    <x v="3"/>
    <n v="45.916666666666664"/>
    <n v="28.132000000000001"/>
    <n v="1.6321863595431061"/>
    <n v="3.84"/>
    <n v="3.27"/>
    <n v="6"/>
    <n v="16.8"/>
    <n v="1.7631999999999999"/>
    <n v="1.5014749999999999"/>
    <n v="44.81466666666666"/>
    <n v="48.149685999999988"/>
    <n v="47.232142857142854"/>
    <n v="28.097000000000001"/>
    <n v="1.6810386467289338"/>
    <n v="47.309523809523817"/>
    <n v="42"/>
    <n v="3.83"/>
    <n v="3.33"/>
    <n v="7.5500000000000007"/>
    <n v="2.0215475632609334"/>
    <n v="15.35"/>
    <n v="1.3154761904761898"/>
    <n v="1.8089910714285713"/>
    <n v="1.5728303571428572"/>
    <n v="46.027723214285714"/>
    <n v="49.667904464285712"/>
    <n v="1.6381721612373461"/>
    <n v="1.767729809740745"/>
    <n v="2"/>
    <n v="2"/>
    <n v="1"/>
    <x v="3"/>
  </r>
  <r>
    <n v="196418"/>
    <x v="1"/>
    <n v="43.366666666666667"/>
    <n v="27.629000000000001"/>
    <n v="1.5696068140962998"/>
    <n v="3.71"/>
    <n v="3.22"/>
    <n v="7.8"/>
    <n v="12.4"/>
    <n v="1.6089033333333334"/>
    <n v="1.3964066666666668"/>
    <n v="41.480216666666671"/>
    <n v="44.598019800000003"/>
    <n v="37.292857142857152"/>
    <n v="27.675999999999998"/>
    <n v="1.3474800239506126"/>
    <n v="38.635714285714286"/>
    <n v="42"/>
    <n v="5.0549999999999997"/>
    <n v="3.4649999999999999"/>
    <n v="7.25"/>
    <n v="1.9810014688665833"/>
    <n v="13.7"/>
    <n v="-6.0738095238095156"/>
    <n v="1.8851539285714289"/>
    <n v="1.2921975000000003"/>
    <n v="43.194451785714293"/>
    <n v="45.445411350000008"/>
    <n v="1.5607187377407969"/>
    <n v="1.6420512845064319"/>
    <n v="1"/>
    <n v="1"/>
    <n v="1"/>
    <x v="1"/>
  </r>
  <r>
    <n v="198276"/>
    <x v="3"/>
    <n v="44"/>
    <n v="28.132000000000001"/>
    <n v="1.5640551684913977"/>
    <n v="5.74"/>
    <n v="3.49"/>
    <n v="4.2"/>
    <n v="14.7"/>
    <n v="2.5255999999999998"/>
    <n v="1.5356000000000001"/>
    <n v="55.484000000000009"/>
    <n v="57.572239999999994"/>
    <n v="40.332142857142856"/>
    <n v="28.097000000000001"/>
    <n v="1.4354608270328808"/>
    <n v="40.719047619047629"/>
    <n v="42"/>
    <n v="4.74"/>
    <n v="3.7649999999999997"/>
    <n v="7.05"/>
    <n v="1.9530276168241774"/>
    <n v="15.8"/>
    <n v="-3.6678571428571445"/>
    <n v="1.9117435714285713"/>
    <n v="1.5185051785714285"/>
    <n v="44.809010714285712"/>
    <n v="48.367112357142858"/>
    <n v="1.5947969788335306"/>
    <n v="1.7214333329943714"/>
    <n v="2"/>
    <n v="2"/>
    <n v="1"/>
    <x v="3"/>
  </r>
  <r>
    <n v="199399"/>
    <x v="3"/>
    <n v="41.216666666666669"/>
    <n v="28.132000000000001"/>
    <n v="1.4651168301815252"/>
    <n v="5.72"/>
    <n v="3.34"/>
    <n v="6.6"/>
    <n v="16.2"/>
    <n v="2.3575933333333334"/>
    <n v="1.3766366666666667"/>
    <n v="51.850566666666673"/>
    <n v="53.389102399999999"/>
    <n v="42.317857142857143"/>
    <n v="28.097000000000001"/>
    <n v="1.5061343610654925"/>
    <n v="42.585714285714303"/>
    <n v="42"/>
    <n v="4.76"/>
    <n v="3.5350000000000001"/>
    <n v="7"/>
    <n v="1.9459101490553132"/>
    <n v="12.6"/>
    <n v="1.1011904761904745"/>
    <n v="2.0143299999999997"/>
    <n v="1.49593625"/>
    <n v="47.142092857142849"/>
    <n v="50.172051428571422"/>
    <n v="1.6778336782269583"/>
    <n v="1.7856728984792476"/>
    <n v="2"/>
    <n v="2"/>
    <n v="1"/>
    <x v="3"/>
  </r>
  <r>
    <n v="194312"/>
    <x v="1"/>
    <n v="41.483333333333341"/>
    <n v="27.629000000000001"/>
    <n v="1.5014417218622946"/>
    <n v="3.82"/>
    <n v="3.2"/>
    <n v="1.7"/>
    <n v="14.3"/>
    <n v="1.5846633333333335"/>
    <n v="1.327466666666667"/>
    <n v="40.363283333333342"/>
    <n v="43.189625800000002"/>
    <n v="36.475000000000001"/>
    <n v="27.675999999999998"/>
    <n v="1.3179288914583034"/>
    <n v="37.978571428571428"/>
    <n v="42"/>
    <n v="4.6100000000000003"/>
    <n v="3.4950000000000001"/>
    <n v="6.85"/>
    <n v="1.9242486522741338"/>
    <n v="19.25"/>
    <n v="-5.00833333333334"/>
    <n v="1.6814975000000001"/>
    <n v="1.2748012500000001"/>
    <n v="39.812462499999995"/>
    <n v="42.438443649999996"/>
    <n v="1.4385193850267379"/>
    <n v="1.5334023576383871"/>
    <n v="1"/>
    <n v="1"/>
    <n v="1"/>
    <x v="1"/>
  </r>
  <r>
    <n v="198523"/>
    <x v="2"/>
    <n v="42.066666666666663"/>
    <n v="27.457999999999998"/>
    <n v="1.5320368077305946"/>
    <n v="4.3899999999999997"/>
    <n v="3.4"/>
    <n v="3.8"/>
    <n v="15.9"/>
    <n v="1.8467266666666662"/>
    <n v="1.4302666666666664"/>
    <n v="44.527566666666665"/>
    <n v="47.472822266666661"/>
    <n v="40.950000000000003"/>
    <n v="27.953990919999999"/>
    <n v="1.4649071081547023"/>
    <n v="41.273809523809533"/>
    <n v="42"/>
    <n v="4.41"/>
    <n v="3.72"/>
    <n v="6.8"/>
    <n v="1.9169226121820611"/>
    <n v="16.5"/>
    <n v="-1.11666666666666"/>
    <n v="1.8058950000000003"/>
    <n v="1.5233400000000004"/>
    <n v="43.468425000000011"/>
    <n v="47.240493299999997"/>
    <n v="1.5549988953062166"/>
    <n v="1.6899373486667784"/>
    <n v="2"/>
    <n v="1"/>
    <n v="2"/>
    <x v="2"/>
  </r>
  <r>
    <n v="196617"/>
    <x v="1"/>
    <n v="45.70000000000001"/>
    <n v="27.629000000000001"/>
    <n v="1.6540591407578995"/>
    <n v="4.2"/>
    <n v="3.14"/>
    <n v="2.1"/>
    <n v="14.3"/>
    <n v="1.9194000000000004"/>
    <n v="1.4349800000000004"/>
    <n v="47.071000000000012"/>
    <n v="49.619963200000015"/>
    <n v="47.335714285714289"/>
    <n v="27.675999999999998"/>
    <n v="1.7103524456465635"/>
    <n v="47.119047619047628"/>
    <n v="42"/>
    <n v="4.05"/>
    <n v="3.33"/>
    <n v="6.6"/>
    <n v="1.8870696490323797"/>
    <n v="17.3"/>
    <n v="1.635714285714279"/>
    <n v="1.9170964285714285"/>
    <n v="1.5762792857142858"/>
    <n v="47.690732142857136"/>
    <n v="51.116039100000002"/>
    <n v="1.7231800889889124"/>
    <n v="1.8469446126607894"/>
    <n v="1"/>
    <n v="1"/>
    <n v="1"/>
    <x v="1"/>
  </r>
  <r>
    <n v="196609"/>
    <x v="2"/>
    <n v="47.033333333333331"/>
    <n v="27.457999999999998"/>
    <n v="1.7129191249666158"/>
    <n v="4.84"/>
    <n v="3.49"/>
    <n v="4.5"/>
    <n v="14.6"/>
    <n v="2.2764133333333332"/>
    <n v="1.6414633333333333"/>
    <n v="52.959533333333326"/>
    <n v="56.097597333333333"/>
    <n v="44.482142857142854"/>
    <n v="27.953990919999999"/>
    <n v="1.5912626924879483"/>
    <n v="44.54999999999999"/>
    <n v="42"/>
    <n v="4.42"/>
    <n v="3.78"/>
    <n v="6.6"/>
    <n v="1.8870696490323797"/>
    <n v="16.399999999999999"/>
    <n v="-2.5511904761904773"/>
    <n v="1.9661107142857142"/>
    <n v="1.6814249999999999"/>
    <n v="47.284517857142852"/>
    <n v="51.560319357142852"/>
    <n v="1.6915122421146889"/>
    <n v="1.8444707771674005"/>
    <n v="2"/>
    <n v="1"/>
    <n v="2"/>
    <x v="2"/>
  </r>
  <r>
    <n v="198345"/>
    <x v="1"/>
    <n v="46.033333333333331"/>
    <n v="27.629000000000001"/>
    <n v="1.6661237588524134"/>
    <n v="3.81"/>
    <n v="3.29"/>
    <n v="3.7"/>
    <n v="16"/>
    <n v="1.75387"/>
    <n v="1.5144966666666668"/>
    <n v="44.721383333333335"/>
    <n v="48.159244733333331"/>
    <n v="42.121428571428567"/>
    <n v="27.675999999999998"/>
    <n v="1.5219478454772573"/>
    <n v="42.945238095238096"/>
    <n v="42"/>
    <n v="3.5949999999999998"/>
    <n v="3.1950000000000003"/>
    <n v="6.5"/>
    <n v="1.8718021769015913"/>
    <n v="16.45"/>
    <n v="-3.9119047619047649"/>
    <n v="1.5142653571428568"/>
    <n v="1.3457796428571427"/>
    <n v="39.562551785714277"/>
    <n v="42.620356892857131"/>
    <n v="1.4294895138645136"/>
    <n v="1.5399753177069351"/>
    <n v="1"/>
    <n v="1"/>
    <n v="1"/>
    <x v="1"/>
  </r>
  <r>
    <n v="198562"/>
    <x v="3"/>
    <n v="44.733333333333341"/>
    <n v="28.132000000000001"/>
    <n v="1.5901227546329213"/>
    <n v="4.2699999999999996"/>
    <n v="3.32"/>
    <n v="1.9"/>
    <n v="17.7"/>
    <n v="1.9101133333333333"/>
    <n v="1.4851466666666671"/>
    <n v="46.545033333333343"/>
    <n v="49.539930000000005"/>
    <n v="42.060714285714276"/>
    <n v="28.097000000000001"/>
    <n v="1.4969823926296144"/>
    <n v="42.88095238095238"/>
    <n v="42"/>
    <n v="3.2250000000000001"/>
    <n v="3.5449999999999999"/>
    <n v="6.4"/>
    <n v="1.8562979903656263"/>
    <n v="15.7"/>
    <n v="-2.6726190476190652"/>
    <n v="1.3564580357142852"/>
    <n v="1.4910523214285711"/>
    <n v="37.171156249999996"/>
    <n v="41.593966539285702"/>
    <n v="1.3229581894864217"/>
    <n v="1.4803703790186034"/>
    <n v="2"/>
    <n v="2"/>
    <n v="1"/>
    <x v="3"/>
  </r>
  <r>
    <n v="196591"/>
    <x v="0"/>
    <n v="46.93333333333333"/>
    <n v="27.459"/>
    <n v="1.7092149507750949"/>
    <n v="3.62"/>
    <n v="3.42"/>
    <n v="1.2"/>
    <n v="14.3"/>
    <n v="1.6989866666666666"/>
    <n v="1.6051199999999997"/>
    <n v="44.258133333333333"/>
    <n v="48.383573333333331"/>
    <n v="44.282142857142858"/>
    <n v="27.6"/>
    <n v="1.6044254658385093"/>
    <n v="44.257142857142853"/>
    <n v="42"/>
    <n v="4.08"/>
    <n v="3.5549999999999997"/>
    <n v="6.3"/>
    <n v="1.8405496333974869"/>
    <n v="16.7"/>
    <n v="-2.6511904761904717"/>
    <n v="1.8067114285714285"/>
    <n v="1.5742301785714283"/>
    <n v="44.81352857142857"/>
    <n v="48.690872999999996"/>
    <n v="1.6236785714285713"/>
    <n v="1.7641620652173911"/>
    <n v="1"/>
    <n v="2"/>
    <n v="2"/>
    <x v="0"/>
  </r>
  <r>
    <n v="199440"/>
    <x v="2"/>
    <n v="41.733333333333327"/>
    <n v="27.457999999999998"/>
    <n v="1.5198970548959623"/>
    <n v="3.78"/>
    <n v="3.41"/>
    <n v="3.7"/>
    <n v="15.3"/>
    <n v="1.5775199999999998"/>
    <n v="1.4231066666666665"/>
    <n v="40.356133333333325"/>
    <n v="43.852218133333324"/>
    <n v="41.889285714285712"/>
    <n v="27.953990919999999"/>
    <n v="1.4985082392766877"/>
    <n v="42.488095238095241"/>
    <n v="42"/>
    <n v="3.82"/>
    <n v="3.64"/>
    <n v="6.3"/>
    <n v="1.8405496333974869"/>
    <n v="17.5"/>
    <n v="0.15595238095238528"/>
    <n v="1.6001707142857142"/>
    <n v="1.52477"/>
    <n v="40.758274999999998"/>
    <n v="44.909838328571432"/>
    <n v="1.4580485168162172"/>
    <n v="1.6065626713944512"/>
    <n v="2"/>
    <n v="1"/>
    <n v="2"/>
    <x v="2"/>
  </r>
  <r>
    <n v="199340"/>
    <x v="3"/>
    <n v="44.216666666666661"/>
    <n v="28.132000000000001"/>
    <n v="1.5717569553059385"/>
    <n v="5.67"/>
    <n v="2.96"/>
    <n v="5.4"/>
    <n v="17.7"/>
    <n v="2.5070849999999996"/>
    <n v="1.3088133333333332"/>
    <n v="55.292941666666657"/>
    <n v="55.807888966666667"/>
    <n v="41.532142857142858"/>
    <n v="28.097000000000001"/>
    <n v="1.478170013066977"/>
    <n v="42.195238095238096"/>
    <n v="42"/>
    <n v="4.7799999999999994"/>
    <n v="3.16"/>
    <n v="6"/>
    <n v="1.791759469228055"/>
    <n v="17.5"/>
    <n v="-2.6845238095238031"/>
    <n v="1.9852364285714286"/>
    <n v="1.3124157142857142"/>
    <n v="46.391403571428576"/>
    <n v="48.250880671428568"/>
    <n v="1.6511159045958135"/>
    <n v="1.717296532420848"/>
    <n v="2"/>
    <n v="2"/>
    <n v="1"/>
    <x v="3"/>
  </r>
  <r>
    <n v="198625"/>
    <x v="1"/>
    <n v="43.15"/>
    <n v="27.629000000000001"/>
    <n v="1.5617648123348653"/>
    <n v="4.8600000000000003"/>
    <n v="3.78"/>
    <n v="3.3"/>
    <n v="15.4"/>
    <n v="2.0970900000000001"/>
    <n v="1.63107"/>
    <n v="48.716349999999998"/>
    <n v="52.457800200000001"/>
    <n v="41.792857142857152"/>
    <n v="27.675999999999998"/>
    <n v="1.5100757747816576"/>
    <n v="41.730952380952388"/>
    <n v="42"/>
    <n v="4.6099999999999994"/>
    <n v="3.915"/>
    <n v="5.95"/>
    <n v="1.7833912195575383"/>
    <n v="15.100000000000001"/>
    <n v="-1.357142857142847"/>
    <n v="1.9266507142857145"/>
    <n v="1.6361903571428575"/>
    <n v="45.61690357142858"/>
    <n v="49.861469728571436"/>
    <n v="1.6482477081741791"/>
    <n v="1.8016140240125538"/>
    <n v="1"/>
    <n v="1"/>
    <n v="1"/>
    <x v="1"/>
  </r>
  <r>
    <n v="199036"/>
    <x v="1"/>
    <n v="43"/>
    <n v="27.629000000000001"/>
    <n v="1.5563357341923341"/>
    <n v="5.0999999999999996"/>
    <n v="3.4"/>
    <n v="3"/>
    <n v="16.5"/>
    <n v="2.1929999999999996"/>
    <n v="1.462"/>
    <n v="50.094999999999999"/>
    <n v="52.452259999999995"/>
    <n v="40.767857142857132"/>
    <n v="27.675999999999998"/>
    <n v="1.4730400759812521"/>
    <n v="41.180952380952377"/>
    <n v="42"/>
    <n v="4.7549999999999999"/>
    <n v="3.5149999999999997"/>
    <n v="5.5"/>
    <n v="1.7047480922384253"/>
    <n v="18.100000000000001"/>
    <n v="-2.2321428571428683"/>
    <n v="1.9385116071428568"/>
    <n v="1.4329901785714281"/>
    <n v="45.384816964285697"/>
    <n v="48.250756553571414"/>
    <n v="1.6398618645861287"/>
    <n v="1.7434151088875349"/>
    <n v="1"/>
    <n v="1"/>
    <n v="1"/>
    <x v="1"/>
  </r>
  <r>
    <n v="193349"/>
    <x v="3"/>
    <n v="41.6"/>
    <n v="28.132000000000001"/>
    <n v="1.478743068391867"/>
    <n v="5.4"/>
    <n v="3.21"/>
    <n v="2.1"/>
    <n v="15.5"/>
    <n v="2.2464"/>
    <n v="1.3353600000000001"/>
    <n v="50.335999999999999"/>
    <n v="51.792998400000002"/>
    <n v="41.649999999999991"/>
    <n v="28.097000000000001"/>
    <n v="1.4823646652667541"/>
    <n v="41.380952380952372"/>
    <n v="42"/>
    <n v="4.66"/>
    <n v="3.375"/>
    <n v="5"/>
    <n v="1.6094379124341003"/>
    <n v="14.4"/>
    <n v="4.9999999999990052E-2"/>
    <n v="1.9408899999999998"/>
    <n v="1.4056874999999998"/>
    <n v="45.773349999999986"/>
    <n v="48.375475399999992"/>
    <n v="1.6291187671281626"/>
    <n v="1.7217309819553686"/>
    <n v="2"/>
    <n v="2"/>
    <n v="1"/>
    <x v="3"/>
  </r>
  <r>
    <n v="199208"/>
    <x v="3"/>
    <n v="46.966666666666661"/>
    <n v="28.132000000000001"/>
    <n v="1.6695104033366508"/>
    <n v="5.0999999999999996"/>
    <n v="3.16"/>
    <n v="1.2"/>
    <n v="19.3"/>
    <n v="2.3952999999999993"/>
    <n v="1.4841466666666665"/>
    <n v="54.716166666666659"/>
    <n v="56.497330533333326"/>
    <n v="48.835714285714282"/>
    <n v="28.097000000000001"/>
    <n v="1.7381113387804492"/>
    <n v="49.519047619047612"/>
    <n v="42"/>
    <n v="3.41"/>
    <n v="3.3650000000000002"/>
    <n v="4.8500000000000005"/>
    <n v="1.578978704949392"/>
    <n v="14.75"/>
    <n v="1.8690476190476204"/>
    <n v="1.6652978571428572"/>
    <n v="1.6433217857142857"/>
    <n v="44.513753571428566"/>
    <n v="48.836788671428565"/>
    <n v="1.5842884852983794"/>
    <n v="1.7381495772299023"/>
    <n v="2"/>
    <n v="2"/>
    <n v="1"/>
    <x v="3"/>
  </r>
  <r>
    <n v="198705"/>
    <x v="3"/>
    <n v="43.833333333333336"/>
    <n v="28.132000000000001"/>
    <n v="1.5581307170955969"/>
    <n v="4.3499999999999996"/>
    <n v="3.1"/>
    <n v="3"/>
    <n v="15.7"/>
    <n v="1.9067499999999997"/>
    <n v="1.3588333333333336"/>
    <n v="46.134583333333339"/>
    <n v="48.315291666666667"/>
    <n v="44.628571428571433"/>
    <n v="28.097000000000001"/>
    <n v="1.5883749663156719"/>
    <n v="44.471428571428575"/>
    <n v="42"/>
    <n v="4.3899999999999997"/>
    <n v="3.2149999999999999"/>
    <n v="4.75"/>
    <n v="1.5581446180465499"/>
    <n v="15.25"/>
    <n v="0.79523809523809774"/>
    <n v="1.9591942857142857"/>
    <n v="1.4348085714285717"/>
    <n v="47.239342857142859"/>
    <n v="49.782725142857146"/>
    <n v="1.6812949018451384"/>
    <n v="1.7718163911754687"/>
    <n v="2"/>
    <n v="2"/>
    <n v="1"/>
    <x v="3"/>
  </r>
  <r>
    <n v="199320"/>
    <x v="1"/>
    <n v="45.216666666666669"/>
    <n v="27.629000000000001"/>
    <n v="1.6365654445208537"/>
    <n v="3.65"/>
    <n v="3.4"/>
    <n v="2.7"/>
    <n v="15.1"/>
    <n v="1.6504083333333333"/>
    <n v="1.5373666666666668"/>
    <n v="42.84279166666667"/>
    <n v="46.724642499999995"/>
    <n v="39.917857142857144"/>
    <n v="27.675999999999998"/>
    <n v="1.4423275452687219"/>
    <n v="40.959523809523809"/>
    <n v="42"/>
    <n v="4.24"/>
    <n v="3.6349999999999998"/>
    <n v="4.6500000000000004"/>
    <n v="1.536867219599265"/>
    <n v="17.149999999999999"/>
    <n v="-5.2988095238095241"/>
    <n v="1.6925171428571431"/>
    <n v="1.4510141071428573"/>
    <n v="41.354900000000001"/>
    <n v="44.938246200000002"/>
    <n v="1.4942513368983958"/>
    <n v="1.6237261959820786"/>
    <n v="1"/>
    <n v="1"/>
    <n v="1"/>
    <x v="1"/>
  </r>
  <r>
    <n v="185749"/>
    <x v="1"/>
    <n v="43.099999999999994"/>
    <n v="27.629000000000001"/>
    <n v="1.5599551196206882"/>
    <n v="4.16"/>
    <n v="3.8"/>
    <n v="6.3"/>
    <n v="11.6"/>
    <n v="1.7929599999999999"/>
    <n v="1.6377999999999997"/>
    <n v="44.134399999999992"/>
    <n v="48.577837599999995"/>
    <n v="42.771428571428579"/>
    <n v="27.675999999999998"/>
    <n v="1.5454338983750753"/>
    <n v="43.035714285714299"/>
    <n v="42"/>
    <n v="4.07"/>
    <n v="3.67"/>
    <n v="4.55"/>
    <n v="1.5151272329628591"/>
    <n v="14.4"/>
    <n v="-0.32857142857141497"/>
    <n v="1.7407971428571432"/>
    <n v="1.5697114285714289"/>
    <n v="43.220528571428581"/>
    <n v="47.321025428571438"/>
    <n v="1.5616609543080135"/>
    <n v="1.709821702145232"/>
    <n v="1"/>
    <n v="1"/>
    <n v="1"/>
    <x v="1"/>
  </r>
  <r>
    <n v="199404"/>
    <x v="3"/>
    <n v="43.566666666666663"/>
    <n v="28.132000000000001"/>
    <n v="1.5486515948623156"/>
    <n v="4"/>
    <n v="3.52"/>
    <n v="1.4"/>
    <n v="14.2"/>
    <n v="1.7426666666666666"/>
    <n v="1.5335466666666664"/>
    <n v="43.566666666666663"/>
    <n v="47.348601866666655"/>
    <n v="41.978571428571421"/>
    <n v="28.097000000000001"/>
    <n v="1.4940588471570424"/>
    <n v="42.54285714285713"/>
    <n v="42"/>
    <n v="3.2350000000000003"/>
    <n v="3.65"/>
    <n v="4.45"/>
    <n v="1.4929040961781488"/>
    <n v="15"/>
    <n v="-1.5880952380952422"/>
    <n v="1.3580067857142857"/>
    <n v="1.5322178571428569"/>
    <n v="37.161530357142851"/>
    <n v="41.877025264285706"/>
    <n v="1.3226155944457718"/>
    <n v="1.4904447188057695"/>
    <n v="2"/>
    <n v="2"/>
    <n v="1"/>
    <x v="3"/>
  </r>
  <r>
    <n v="199246"/>
    <x v="2"/>
    <n v="44.583333333333336"/>
    <n v="27.457999999999998"/>
    <n v="1.6236919416320685"/>
    <n v="5.19"/>
    <n v="3.53"/>
    <n v="2.5"/>
    <n v="15.9"/>
    <n v="2.3138750000000003"/>
    <n v="1.5737916666666667"/>
    <n v="52.541458333333338"/>
    <n v="55.307675833333334"/>
    <n v="40.850000000000016"/>
    <n v="27.953990919999999"/>
    <n v="1.4613298014192821"/>
    <n v="41.502380952380953"/>
    <n v="42"/>
    <n v="4.1399999999999997"/>
    <n v="3.77"/>
    <n v="4.3"/>
    <n v="1.4586150226995167"/>
    <n v="17.2"/>
    <n v="-3.7333333333333201"/>
    <n v="1.6911900000000006"/>
    <n v="1.5400450000000006"/>
    <n v="41.707850000000015"/>
    <n v="45.850530200000009"/>
    <n v="1.4920177272490871"/>
    <n v="1.6402141050706189"/>
    <n v="2"/>
    <n v="1"/>
    <n v="2"/>
    <x v="2"/>
  </r>
  <r>
    <n v="197573"/>
    <x v="0"/>
    <n v="40.799999999999997"/>
    <n v="27.459"/>
    <n v="1.4858516333442586"/>
    <n v="4.2"/>
    <n v="2.99"/>
    <n v="0.7"/>
    <n v="18.100000000000001"/>
    <n v="1.7135999999999998"/>
    <n v="1.2199200000000001"/>
    <n v="42.024000000000001"/>
    <n v="43.868812800000001"/>
    <n v="47.739285714285707"/>
    <n v="27.6"/>
    <n v="1.7296842650103517"/>
    <n v="47.776190476190486"/>
    <n v="42"/>
    <n v="3.24"/>
    <n v="3.17"/>
    <n v="3.95"/>
    <n v="1.3737155789130306"/>
    <n v="17.8"/>
    <n v="6.9392857142857096"/>
    <n v="1.546752857142857"/>
    <n v="1.5133353571428569"/>
    <n v="42.29700714285714"/>
    <n v="46.041294799999996"/>
    <n v="1.5325002587991716"/>
    <n v="1.6681628550724634"/>
    <n v="1"/>
    <n v="2"/>
    <n v="2"/>
    <x v="0"/>
  </r>
  <r>
    <n v="192478"/>
    <x v="0"/>
    <n v="42.56666666666667"/>
    <n v="27.459"/>
    <n v="1.5501899802129238"/>
    <n v="5.15"/>
    <n v="3.25"/>
    <n v="3.3"/>
    <n v="14.8"/>
    <n v="2.1921833333333338"/>
    <n v="1.3834166666666667"/>
    <n v="49.909416666666672"/>
    <n v="51.747871000000004"/>
    <n v="38.464285714285715"/>
    <n v="27.6"/>
    <n v="1.3936335403726707"/>
    <n v="39.340476190476203"/>
    <n v="42"/>
    <n v="5.2549999999999999"/>
    <n v="3.4750000000000001"/>
    <n v="3.8"/>
    <n v="1.33500106673234"/>
    <n v="16.649999999999999"/>
    <n v="-4.1023809523809547"/>
    <n v="2.0212982142857143"/>
    <n v="1.3366339285714286"/>
    <n v="45.705187500000001"/>
    <n v="47.889305035714287"/>
    <n v="1.6559850543478261"/>
    <n v="1.7351197476708073"/>
    <n v="1"/>
    <n v="2"/>
    <n v="2"/>
    <x v="0"/>
  </r>
  <r>
    <n v="199352"/>
    <x v="2"/>
    <n v="45.566666666666663"/>
    <n v="27.457999999999998"/>
    <n v="1.6595042124942336"/>
    <n v="3.06"/>
    <n v="3.08"/>
    <n v="2.2999999999999998"/>
    <n v="12.6"/>
    <n v="1.3943399999999999"/>
    <n v="1.4034533333333332"/>
    <n v="39.141766666666662"/>
    <n v="42.602463866666668"/>
    <n v="44.617857142857147"/>
    <n v="27.953990919999999"/>
    <n v="1.5961176087717335"/>
    <n v="44.459523809523816"/>
    <n v="42"/>
    <n v="3.6"/>
    <n v="3.31"/>
    <n v="3.6"/>
    <n v="1.2809338454620642"/>
    <n v="17.399999999999999"/>
    <n v="-0.94880952380951555"/>
    <n v="1.6062428571428575"/>
    <n v="1.4768510714285716"/>
    <n v="41.940785714285724"/>
    <n v="45.536271114285725"/>
    <n v="1.5003505522454297"/>
    <n v="1.6289720936306911"/>
    <n v="2"/>
    <n v="1"/>
    <n v="2"/>
    <x v="2"/>
  </r>
  <r>
    <n v="194408"/>
    <x v="2"/>
    <n v="44.599999999999994"/>
    <n v="27.457999999999998"/>
    <n v="1.6242989292737999"/>
    <n v="5.28"/>
    <n v="3.38"/>
    <n v="0.8"/>
    <n v="17.2"/>
    <n v="2.3548799999999996"/>
    <n v="1.5074799999999997"/>
    <n v="53.163200000000003"/>
    <n v="55.373575999999986"/>
    <n v="41.796428571428571"/>
    <n v="27.953990919999999"/>
    <n v="1.4951864544509401"/>
    <n v="42.650000000000013"/>
    <n v="42"/>
    <n v="4.76"/>
    <n v="3.61"/>
    <n v="3.4"/>
    <n v="1.2237754316221157"/>
    <n v="20.100000000000001"/>
    <n v="-2.8035714285714235"/>
    <n v="1.9895099999999999"/>
    <n v="1.5088510714285712"/>
    <n v="46.561221428571422"/>
    <n v="49.77453085714285"/>
    <n v="1.6656377102583471"/>
    <n v="1.7805876448765352"/>
    <n v="2"/>
    <n v="1"/>
    <n v="2"/>
    <x v="2"/>
  </r>
  <r>
    <n v="198684"/>
    <x v="0"/>
    <n v="46.949999999999996"/>
    <n v="27.459"/>
    <n v="1.7098219163115917"/>
    <n v="3.14"/>
    <n v="3.25"/>
    <n v="5.4"/>
    <n v="15.9"/>
    <n v="1.4742299999999999"/>
    <n v="1.5258749999999999"/>
    <n v="40.893449999999994"/>
    <n v="44.940727799999991"/>
    <n v="45.817857142857157"/>
    <n v="27.6"/>
    <n v="1.6600672877846796"/>
    <n v="46.235714285714302"/>
    <n v="42"/>
    <n v="2.74"/>
    <n v="3.54"/>
    <n v="3.4"/>
    <n v="1.2237754316221157"/>
    <n v="17.2"/>
    <n v="-1.1321428571428385"/>
    <n v="1.2554092857142862"/>
    <n v="1.6219521428571435"/>
    <n v="37.158282142857161"/>
    <n v="42.435582928571442"/>
    <n v="1.3463145703933752"/>
    <n v="1.5375211206004145"/>
    <n v="1"/>
    <n v="2"/>
    <n v="2"/>
    <x v="0"/>
  </r>
  <r>
    <n v="198684"/>
    <x v="0"/>
    <n v="46.949999999999996"/>
    <n v="27.459"/>
    <n v="1.7098219163115917"/>
    <n v="3.14"/>
    <n v="3.25"/>
    <n v="5.4"/>
    <n v="15.9"/>
    <n v="1.4742299999999999"/>
    <n v="1.5258749999999999"/>
    <n v="40.893449999999994"/>
    <n v="44.940727799999991"/>
    <n v="45.817857142857157"/>
    <n v="27.6"/>
    <n v="1.6600672877846796"/>
    <n v="46.235714285714302"/>
    <n v="42"/>
    <n v="2.74"/>
    <n v="3.54"/>
    <n v="3.4"/>
    <n v="1.2237754316221157"/>
    <n v="17.2"/>
    <n v="-1.1321428571428385"/>
    <n v="1.2554092857142862"/>
    <n v="1.6219521428571435"/>
    <n v="37.158282142857161"/>
    <n v="42.435582928571442"/>
    <n v="1.3463145703933752"/>
    <n v="1.5375211206004145"/>
    <n v="1"/>
    <n v="2"/>
    <n v="2"/>
    <x v="0"/>
  </r>
  <r>
    <n v="192278"/>
    <x v="3"/>
    <n v="46.766666666666659"/>
    <n v="28.132000000000001"/>
    <n v="1.6624010616616898"/>
    <n v="5.17"/>
    <n v="3.44"/>
    <n v="21.3"/>
    <n v="20.100000000000001"/>
    <n v="2.4178366666666662"/>
    <n v="1.6087733333333329"/>
    <n v="54.974216666666656"/>
    <n v="57.599603799999983"/>
    <n v="44.871428571428567"/>
    <n v="28.097000000000001"/>
    <n v="1.5970184920606671"/>
    <n v="45.128571428571426"/>
    <n v="42"/>
    <n v="4.33"/>
    <n v="3.78"/>
    <n v="3.4"/>
    <n v="1.2237754316221157"/>
    <n v="18.7"/>
    <n v="-1.8952380952380921"/>
    <n v="1.942932857142857"/>
    <n v="1.6961399999999998"/>
    <n v="47.092564285714282"/>
    <n v="51.492207857142851"/>
    <n v="1.6760709074176703"/>
    <n v="1.8326585705642187"/>
    <n v="2"/>
    <n v="2"/>
    <n v="1"/>
    <x v="3"/>
  </r>
  <r>
    <n v="199279"/>
    <x v="1"/>
    <n v="43.133333333333333"/>
    <n v="27.629000000000001"/>
    <n v="1.5611615814301398"/>
    <n v="4.7699999999999996"/>
    <n v="3.37"/>
    <n v="4.0999999999999996"/>
    <n v="13.6"/>
    <n v="2.0574599999999998"/>
    <n v="1.4535933333333333"/>
    <n v="48.115233333333329"/>
    <n v="50.693312666666664"/>
    <n v="37.571428571428569"/>
    <n v="27.675999999999998"/>
    <n v="1.357545475192534"/>
    <n v="38.657142857142858"/>
    <n v="42"/>
    <n v="4.915"/>
    <n v="3.66"/>
    <n v="3.35"/>
    <n v="1.2089603458369751"/>
    <n v="15.5"/>
    <n v="-5.5619047619047635"/>
    <n v="1.8466357142857144"/>
    <n v="1.3751142857142857"/>
    <n v="42.728107142857134"/>
    <n v="45.624225571428568"/>
    <n v="1.5438685916627091"/>
    <n v="1.6485122695269754"/>
    <n v="1"/>
    <n v="1"/>
    <n v="1"/>
    <x v="1"/>
  </r>
  <r>
    <n v="198513"/>
    <x v="3"/>
    <n v="44.116666666666674"/>
    <n v="28.132000000000001"/>
    <n v="1.5682022844684584"/>
    <n v="3.84"/>
    <n v="3.43"/>
    <n v="8.3000000000000007"/>
    <n v="15.5"/>
    <n v="1.6940800000000003"/>
    <n v="1.513201666666667"/>
    <n v="43.057866666666676"/>
    <n v="46.759078533333337"/>
    <n v="40.703571428571429"/>
    <n v="28.097000000000001"/>
    <n v="1.4486803369958154"/>
    <n v="41.426190476190484"/>
    <n v="42"/>
    <n v="3.6449999999999996"/>
    <n v="3.7050000000000001"/>
    <n v="3.35"/>
    <n v="1.2089603458369751"/>
    <n v="17.05"/>
    <n v="-3.4130952380952451"/>
    <n v="1.4836451785714282"/>
    <n v="1.5080673214285716"/>
    <n v="38.536106250000003"/>
    <n v="42.908850224999995"/>
    <n v="1.3715381090507883"/>
    <n v="1.5271683889739116"/>
    <n v="2"/>
    <n v="2"/>
    <n v="1"/>
    <x v="3"/>
  </r>
  <r>
    <n v="196616"/>
    <x v="3"/>
    <n v="43.266666666666673"/>
    <n v="28.132000000000001"/>
    <n v="1.5379875823498745"/>
    <n v="4.62"/>
    <n v="3.5"/>
    <n v="2.5"/>
    <n v="13.3"/>
    <n v="1.9989200000000003"/>
    <n v="1.5143333333333338"/>
    <n v="47.290466666666674"/>
    <n v="50.411377866666676"/>
    <n v="43.349999999999987"/>
    <n v="28.097000000000001"/>
    <n v="1.5428693454817235"/>
    <n v="43.695238095238082"/>
    <n v="42"/>
    <n v="5.15"/>
    <n v="3.7549999999999999"/>
    <n v="3.3"/>
    <n v="1.1939224684724346"/>
    <n v="13.75"/>
    <n v="8.3333333333314386E-2"/>
    <n v="2.2325249999999994"/>
    <n v="1.6277924999999993"/>
    <n v="50.827874999999992"/>
    <n v="54.241340699999988"/>
    <n v="1.8090143075773211"/>
    <n v="1.9305029255792427"/>
    <n v="2"/>
    <n v="2"/>
    <n v="1"/>
    <x v="3"/>
  </r>
  <r>
    <n v="196445"/>
    <x v="3"/>
    <n v="46.050000000000004"/>
    <n v="28.132000000000001"/>
    <n v="1.6369259206597471"/>
    <n v="5.35"/>
    <n v="3.44"/>
    <n v="1.5"/>
    <n v="17.5"/>
    <n v="2.4636750000000003"/>
    <n v="1.58412"/>
    <n v="55.375125000000004"/>
    <n v="57.7828953"/>
    <n v="44.257142857142846"/>
    <n v="28.097000000000001"/>
    <n v="1.5751554563527368"/>
    <n v="43.335714285714282"/>
    <n v="42"/>
    <n v="4.7699999999999996"/>
    <n v="3.62"/>
    <n v="3.3"/>
    <n v="1.1939224684724346"/>
    <n v="18.5"/>
    <n v="-1.7928571428571587"/>
    <n v="2.1110657142857137"/>
    <n v="1.602108571428571"/>
    <n v="49.368842857142845"/>
    <n v="52.793017999999989"/>
    <n v="1.7570859115614779"/>
    <n v="1.8789556892194892"/>
    <n v="2"/>
    <n v="2"/>
    <n v="1"/>
    <x v="3"/>
  </r>
  <r>
    <n v="196291"/>
    <x v="3"/>
    <n v="43.816666666666663"/>
    <n v="28.132000000000001"/>
    <n v="1.5575382719560167"/>
    <n v="4.8"/>
    <n v="3.22"/>
    <n v="1.2"/>
    <n v="16.899999999999999"/>
    <n v="2.1031999999999997"/>
    <n v="1.4108966666666667"/>
    <n v="49.074666666666666"/>
    <n v="51.202754533333326"/>
    <n v="39.86785714285714"/>
    <n v="28.097000000000001"/>
    <n v="1.4189364395792126"/>
    <n v="40.738095238095241"/>
    <n v="42"/>
    <n v="3.875"/>
    <n v="3.42"/>
    <n v="3.1"/>
    <n v="1.1314021114911006"/>
    <n v="13.7"/>
    <n v="-3.9488095238095227"/>
    <n v="1.544879464285714"/>
    <n v="1.3634807142857142"/>
    <n v="39.120334821428564"/>
    <n v="42.40716056785714"/>
    <n v="1.3923313813371023"/>
    <n v="1.5093127582253314"/>
    <n v="2"/>
    <n v="2"/>
    <n v="1"/>
    <x v="3"/>
  </r>
  <r>
    <n v="192027"/>
    <x v="0"/>
    <n v="43"/>
    <n v="27.459"/>
    <n v="1.5659710841618413"/>
    <n v="3.71"/>
    <n v="3.16"/>
    <n v="1.4"/>
    <n v="11.8"/>
    <n v="1.5952999999999999"/>
    <n v="1.3588"/>
    <n v="41.1295"/>
    <n v="44.039310000000008"/>
    <n v="44.428571428571431"/>
    <n v="27.6"/>
    <n v="1.6097308488612836"/>
    <n v="44.152380952380938"/>
    <n v="42"/>
    <n v="4.8899999999999997"/>
    <n v="3.26"/>
    <n v="3.0999999999999996"/>
    <n v="1.1314021114911004"/>
    <n v="15.3"/>
    <n v="1.4285714285714306"/>
    <n v="2.1725571428571429"/>
    <n v="1.4483714285714284"/>
    <n v="50.359785714285714"/>
    <n v="52.557133999999998"/>
    <n v="1.8246299171842648"/>
    <n v="1.9042439855072462"/>
    <n v="1"/>
    <n v="2"/>
    <n v="2"/>
    <x v="0"/>
  </r>
  <r>
    <n v="191750"/>
    <x v="2"/>
    <n v="45.550000000000004"/>
    <n v="27.457999999999998"/>
    <n v="1.6588972248525022"/>
    <n v="5.33"/>
    <n v="3.67"/>
    <n v="1.4"/>
    <n v="16.2"/>
    <n v="2.4278150000000003"/>
    <n v="1.6716850000000003"/>
    <n v="54.637225000000008"/>
    <n v="57.775893300000007"/>
    <n v="43.428571428571423"/>
    <n v="27.953990919999999"/>
    <n v="1.5535732108111961"/>
    <n v="44.102380952380955"/>
    <n v="42"/>
    <n v="4.57"/>
    <n v="3.8"/>
    <n v="3"/>
    <n v="1.0986122886681098"/>
    <n v="18.8"/>
    <n v="-2.1214285714285808"/>
    <n v="1.9846857142857142"/>
    <n v="1.6502857142857141"/>
    <n v="47.141714285714286"/>
    <n v="51.23798399999999"/>
    <n v="1.6864037203355537"/>
    <n v="1.832939852725687"/>
    <n v="2"/>
    <n v="1"/>
    <n v="2"/>
    <x v="2"/>
  </r>
  <r>
    <n v="191653"/>
    <x v="2"/>
    <n v="43.966666666666669"/>
    <n v="27.457999999999998"/>
    <n v="1.6012333988879988"/>
    <n v="3.69"/>
    <n v="3.29"/>
    <n v="4.0999999999999996"/>
    <n v="14.8"/>
    <n v="1.6223699999999999"/>
    <n v="1.4465033333333335"/>
    <n v="41.922216666666671"/>
    <n v="45.318641666666664"/>
    <n v="42.546428571428578"/>
    <n v="27.953990919999999"/>
    <n v="1.5220162549665943"/>
    <n v="42.733333333333313"/>
    <n v="42"/>
    <n v="4.3899999999999997"/>
    <n v="3.48"/>
    <n v="3"/>
    <n v="1.0986122886681098"/>
    <n v="19.2"/>
    <n v="-1.4202380952380906"/>
    <n v="1.8677882142857143"/>
    <n v="1.4806157142857146"/>
    <n v="45.035394642857149"/>
    <n v="48.253861778571434"/>
    <n v="1.61105420588214"/>
    <n v="1.726188647505343"/>
    <n v="2"/>
    <n v="1"/>
    <n v="2"/>
    <x v="2"/>
  </r>
  <r>
    <n v="194257"/>
    <x v="1"/>
    <n v="45.216666666666669"/>
    <n v="27.629000000000001"/>
    <n v="1.6365654445208537"/>
    <n v="4.5599999999999996"/>
    <n v="3.29"/>
    <n v="1.8"/>
    <n v="14.7"/>
    <n v="2.0618799999999999"/>
    <n v="1.4876283333333333"/>
    <n v="49.01486666666667"/>
    <n v="51.66601026666666"/>
    <n v="42.285714285714292"/>
    <n v="27.675999999999998"/>
    <n v="1.5278838808250577"/>
    <n v="42.076190476190469"/>
    <n v="42"/>
    <n v="4.3149999999999995"/>
    <n v="3.4749999999999996"/>
    <n v="2.7"/>
    <n v="0.99325177301028345"/>
    <n v="14.55"/>
    <n v="-2.9309523809523768"/>
    <n v="1.8246285714285717"/>
    <n v="1.4694285714285715"/>
    <n v="44.283714285714289"/>
    <n v="47.535443428571426"/>
    <n v="1.6000763941940415"/>
    <n v="1.7175691367456074"/>
    <n v="1"/>
    <n v="1"/>
    <n v="1"/>
    <x v="1"/>
  </r>
  <r>
    <n v="198804"/>
    <x v="0"/>
    <n v="42.750000000000007"/>
    <n v="27.459"/>
    <n v="1.556866601114389"/>
    <n v="5.85"/>
    <n v="3.53"/>
    <n v="2.2000000000000002"/>
    <n v="14.3"/>
    <n v="2.5008750000000002"/>
    <n v="1.5090750000000002"/>
    <n v="54.613125000000004"/>
    <n v="56.661790500000002"/>
    <n v="43.089285714285722"/>
    <n v="27.6"/>
    <n v="1.5612060041407869"/>
    <n v="43.283333333333339"/>
    <n v="42"/>
    <n v="4.7699999999999996"/>
    <n v="3.8"/>
    <n v="2.7"/>
    <n v="0.99325177301028345"/>
    <n v="15.3"/>
    <n v="0.3392857142857153"/>
    <n v="2.0553589285714287"/>
    <n v="1.6373928571428573"/>
    <n v="48.066098214285724"/>
    <n v="51.945943678571439"/>
    <n v="1.7415252976190478"/>
    <n v="1.8820994086438927"/>
    <n v="1"/>
    <n v="2"/>
    <n v="2"/>
    <x v="0"/>
  </r>
  <r>
    <n v="194418"/>
    <x v="3"/>
    <n v="46.25"/>
    <n v="28.132000000000001"/>
    <n v="1.6440352623347076"/>
    <n v="4.76"/>
    <n v="3.02"/>
    <n v="3.3"/>
    <n v="15.9"/>
    <n v="2.2014999999999998"/>
    <n v="1.3967500000000002"/>
    <n v="51.522499999999994"/>
    <n v="53.157159999999998"/>
    <n v="42.550000000000004"/>
    <n v="28.097000000000001"/>
    <n v="1.5143965547923266"/>
    <n v="42.804761904761911"/>
    <n v="42"/>
    <n v="4.74"/>
    <n v="3.19"/>
    <n v="2.7"/>
    <n v="0.99325177301028345"/>
    <n v="17.2"/>
    <n v="-3.6999999999999957"/>
    <n v="2.0168700000000004"/>
    <n v="1.3573450000000002"/>
    <n v="47.273050000000005"/>
    <n v="49.304387000000006"/>
    <n v="1.682494572374275"/>
    <n v="1.7547918639000606"/>
    <n v="2"/>
    <n v="2"/>
    <n v="1"/>
    <x v="3"/>
  </r>
  <r>
    <n v="198773"/>
    <x v="2"/>
    <n v="41.633333333333333"/>
    <n v="27.457999999999998"/>
    <n v="1.5162551290455728"/>
    <n v="4.84"/>
    <n v="3.38"/>
    <n v="1.2"/>
    <n v="15.8"/>
    <n v="2.0150533333333329"/>
    <n v="1.4072066666666665"/>
    <n v="46.879133333333328"/>
    <n v="49.334500800000001"/>
    <n v="39.385714285714286"/>
    <n v="27.953990919999999"/>
    <n v="1.4089478099363384"/>
    <n v="40.204761904761909"/>
    <n v="42"/>
    <n v="3.57"/>
    <n v="3.4"/>
    <n v="2.7"/>
    <n v="0.99325177301028345"/>
    <n v="18.600000000000001"/>
    <n v="-2.2476190476190467"/>
    <n v="1.4060699999999999"/>
    <n v="1.3391142857142855"/>
    <n v="36.845335714285717"/>
    <n v="40.294027628571428"/>
    <n v="1.3180706761954446"/>
    <n v="1.4414409643290902"/>
    <n v="2"/>
    <n v="1"/>
    <n v="2"/>
    <x v="2"/>
  </r>
  <r>
    <n v="198773"/>
    <x v="2"/>
    <n v="41.633333333333333"/>
    <n v="27.457999999999998"/>
    <n v="1.5162551290455728"/>
    <n v="4.84"/>
    <n v="3.38"/>
    <n v="1.2"/>
    <n v="15.8"/>
    <n v="2.0150533333333329"/>
    <n v="1.4072066666666665"/>
    <n v="46.879133333333328"/>
    <n v="49.334500800000001"/>
    <n v="39.385714285714286"/>
    <n v="27.953990919999999"/>
    <n v="1.4089478099363384"/>
    <n v="40.204761904761909"/>
    <n v="42"/>
    <n v="3.57"/>
    <n v="3.4"/>
    <n v="2.7"/>
    <n v="0.99325177301028345"/>
    <n v="18.600000000000001"/>
    <n v="-2.2476190476190467"/>
    <n v="1.4060699999999999"/>
    <n v="1.3391142857142855"/>
    <n v="36.845335714285717"/>
    <n v="40.294027628571428"/>
    <n v="1.3180706761954446"/>
    <n v="1.4414409643290902"/>
    <n v="2"/>
    <n v="1"/>
    <n v="2"/>
    <x v="2"/>
  </r>
  <r>
    <n v="191619"/>
    <x v="0"/>
    <n v="44.333333333333336"/>
    <n v="27.459"/>
    <n v="1.6145283270815884"/>
    <n v="4.92"/>
    <n v="3.51"/>
    <n v="0.6"/>
    <n v="13.6"/>
    <n v="2.1812"/>
    <n v="1.5560999999999998"/>
    <n v="50.451333333333331"/>
    <n v="53.395775999999998"/>
    <n v="42.628571428571433"/>
    <n v="27.6"/>
    <n v="1.5445134575569359"/>
    <n v="43.26428571428572"/>
    <n v="42"/>
    <n v="4.8099999999999996"/>
    <n v="3.09"/>
    <n v="2.6"/>
    <n v="0.95551144502743635"/>
    <n v="17.399999999999999"/>
    <n v="-1.7047619047619023"/>
    <n v="2.0504342857142861"/>
    <n v="1.3172228571428573"/>
    <n v="47.807942857142862"/>
    <n v="49.479068114285717"/>
    <n v="1.7321718426501036"/>
    <n v="1.7927198592132505"/>
    <n v="1"/>
    <n v="2"/>
    <n v="2"/>
    <x v="0"/>
  </r>
  <r>
    <n v="185746"/>
    <x v="0"/>
    <n v="46.4"/>
    <n v="27.459"/>
    <n v="1.6897920536071962"/>
    <n v="4.0999999999999996"/>
    <n v="3.27"/>
    <n v="7.2"/>
    <n v="15"/>
    <n v="1.9023999999999999"/>
    <n v="1.5172800000000002"/>
    <n v="47.095999999999997"/>
    <n v="50.207955200000001"/>
    <n v="41.057142857142871"/>
    <n v="27.6"/>
    <n v="1.4875776397515532"/>
    <n v="42.13095238095238"/>
    <n v="42"/>
    <n v="4.7699999999999996"/>
    <n v="3.73"/>
    <n v="2.6"/>
    <n v="0.95551144502743635"/>
    <n v="16"/>
    <n v="-5.3428571428571274"/>
    <n v="1.9584257142857149"/>
    <n v="1.5314314285714292"/>
    <n v="45.799242857142872"/>
    <n v="49.293780514285729"/>
    <n v="1.6593928571428576"/>
    <n v="1.7860065403726713"/>
    <n v="1"/>
    <n v="2"/>
    <n v="2"/>
    <x v="0"/>
  </r>
  <r>
    <n v="199376"/>
    <x v="1"/>
    <n v="41.25"/>
    <n v="27.629000000000001"/>
    <n v="1.4929964891961345"/>
    <n v="4.49"/>
    <n v="3.46"/>
    <n v="2"/>
    <n v="14.3"/>
    <n v="1.852125"/>
    <n v="1.4272499999999999"/>
    <n v="44.281875000000007"/>
    <n v="47.255917500000002"/>
    <n v="38.235714285714288"/>
    <n v="27.675999999999998"/>
    <n v="1.381547705077117"/>
    <n v="38.8642857142857"/>
    <n v="42"/>
    <n v="4.51"/>
    <n v="3.62"/>
    <n v="2.5999999999999996"/>
    <n v="0.95551144502743623"/>
    <n v="18.049999999999997"/>
    <n v="-3.0142857142857125"/>
    <n v="1.724430714285714"/>
    <n v="1.3841328571428573"/>
    <n v="41.160746428571429"/>
    <n v="44.331787157142863"/>
    <n v="1.4872361045155165"/>
    <n v="1.6018133818883822"/>
    <n v="1"/>
    <n v="1"/>
    <n v="1"/>
    <x v="1"/>
  </r>
  <r>
    <n v="198181"/>
    <x v="3"/>
    <n v="41.85"/>
    <n v="28.132000000000001"/>
    <n v="1.487629745485568"/>
    <n v="3.58"/>
    <n v="3.26"/>
    <n v="2.7"/>
    <n v="16.2"/>
    <n v="1.4982300000000002"/>
    <n v="1.3643099999999999"/>
    <n v="39.213450000000002"/>
    <n v="42.456490200000005"/>
    <n v="45.292857142857144"/>
    <n v="28.097000000000001"/>
    <n v="1.6120175514416892"/>
    <n v="45.328571428571436"/>
    <n v="42"/>
    <n v="3.7050000000000001"/>
    <n v="3.34"/>
    <n v="2.4500000000000002"/>
    <n v="0.89608802455663572"/>
    <n v="14.95"/>
    <n v="3.4428571428571431"/>
    <n v="1.6781003571428572"/>
    <n v="1.5127814285714285"/>
    <n v="43.288648214285715"/>
    <n v="46.932413278571431"/>
    <n v="1.5406857747903944"/>
    <n v="1.6703709747863269"/>
    <n v="2"/>
    <n v="2"/>
    <n v="1"/>
    <x v="3"/>
  </r>
  <r>
    <n v="191304"/>
    <x v="1"/>
    <n v="43"/>
    <n v="27.629000000000001"/>
    <n v="1.5563357341923341"/>
    <n v="4.38"/>
    <n v="3.47"/>
    <n v="1.9"/>
    <n v="15.6"/>
    <n v="1.8834"/>
    <n v="1.4921"/>
    <n v="45.451000000000001"/>
    <n v="48.682708000000005"/>
    <n v="39.857142857142875"/>
    <n v="27.675999999999998"/>
    <n v="1.4401337930749702"/>
    <n v="40.269047619047626"/>
    <n v="42"/>
    <n v="5.81"/>
    <n v="3.48"/>
    <n v="2.4"/>
    <n v="0.87546873735389985"/>
    <n v="18.3"/>
    <n v="-3.1428571428571246"/>
    <n v="2.315700000000001"/>
    <n v="1.3870285714285719"/>
    <n v="50.678357142857166"/>
    <n v="52.482211714285739"/>
    <n v="1.8311301178948247"/>
    <n v="1.8963076931018117"/>
    <n v="1"/>
    <n v="1"/>
    <n v="1"/>
    <x v="1"/>
  </r>
  <r>
    <n v="198416"/>
    <x v="1"/>
    <n v="43.800000000000004"/>
    <n v="27.629000000000001"/>
    <n v="1.5852908176191682"/>
    <n v="3.78"/>
    <n v="3.52"/>
    <n v="0.8"/>
    <n v="12.7"/>
    <n v="1.6556400000000002"/>
    <n v="1.5417600000000002"/>
    <n v="42.354600000000005"/>
    <n v="46.363000800000009"/>
    <n v="39.035714285714285"/>
    <n v="27.675999999999998"/>
    <n v="1.4104536163359693"/>
    <n v="40.616666666666667"/>
    <n v="42"/>
    <n v="4.07"/>
    <n v="3.74"/>
    <n v="2.4"/>
    <n v="0.87546873735389985"/>
    <n v="14.7"/>
    <n v="-4.7642857142857196"/>
    <n v="1.5887535714285717"/>
    <n v="1.4599357142857143"/>
    <n v="39.445589285714284"/>
    <n v="43.380311214285719"/>
    <n v="1.4252633793074969"/>
    <n v="1.5674342829269303"/>
    <n v="1"/>
    <n v="1"/>
    <n v="1"/>
    <x v="1"/>
  </r>
  <r>
    <n v="199421"/>
    <x v="0"/>
    <n v="42.166666666666664"/>
    <n v="27.459"/>
    <n v="1.5356228073369993"/>
    <n v="3.41"/>
    <n v="3.05"/>
    <n v="1.3"/>
    <n v="13.5"/>
    <n v="1.4378833333333332"/>
    <n v="1.2860833333333332"/>
    <n v="38.434916666666666"/>
    <n v="41.232506333333333"/>
    <n v="38.657142857142851"/>
    <n v="27.6"/>
    <n v="1.4006211180124222"/>
    <n v="39.216666666666647"/>
    <n v="42"/>
    <n v="3.4649999999999999"/>
    <n v="3.31"/>
    <n v="2.4"/>
    <n v="0.87546873735389985"/>
    <n v="15.049999999999999"/>
    <n v="-3.509523809523813"/>
    <n v="1.3394699999999997"/>
    <n v="1.2795514285714285"/>
    <n v="35.554907142857132"/>
    <n v="38.781734828571423"/>
    <n v="1.2882212732919249"/>
    <n v="1.4051353198757761"/>
    <n v="1"/>
    <n v="2"/>
    <n v="2"/>
    <x v="0"/>
  </r>
  <r>
    <n v="192235"/>
    <x v="0"/>
    <n v="44.9"/>
    <n v="27.459"/>
    <n v="1.6351651553224809"/>
    <n v="3.88"/>
    <n v="3.17"/>
    <n v="1.3"/>
    <n v="15.1"/>
    <n v="1.7421199999999999"/>
    <n v="1.42333"/>
    <n v="44.091799999999999"/>
    <n v="46.998446399999992"/>
    <n v="39.859259259259254"/>
    <n v="27.6"/>
    <n v="1.4441760601180889"/>
    <n v="40.131707317073172"/>
    <n v="41"/>
    <n v="4.4000000000000004"/>
    <n v="3.51"/>
    <n v="2.2999999999999998"/>
    <n v="0.83290912293510388"/>
    <n v="18"/>
    <n v="-5.0407407407407447"/>
    <n v="1.7538074074074073"/>
    <n v="1.3990599999999997"/>
    <n v="42.250814814814809"/>
    <n v="45.341661214814806"/>
    <n v="1.5308266237251742"/>
    <n v="1.6428138121309712"/>
    <n v="1"/>
    <n v="2"/>
    <n v="2"/>
    <x v="0"/>
  </r>
  <r>
    <n v="199571"/>
    <x v="2"/>
    <n v="44.433333333333337"/>
    <n v="27.457999999999998"/>
    <n v="1.618229052856484"/>
    <n v="3.89"/>
    <n v="3.39"/>
    <n v="1.6"/>
    <n v="16.3"/>
    <n v="1.728456666666667"/>
    <n v="1.5062900000000001"/>
    <n v="43.700183333333342"/>
    <n v="47.255294333333339"/>
    <n v="44.489285714285721"/>
    <n v="27.953990919999999"/>
    <n v="1.5915182143976214"/>
    <n v="45.680952380952398"/>
    <n v="42"/>
    <n v="3.67"/>
    <n v="3.54"/>
    <n v="2.2999999999999998"/>
    <n v="0.83290912293510388"/>
    <n v="18.399999999999999"/>
    <n v="5.5952380952383862E-2"/>
    <n v="1.632756785714286"/>
    <n v="1.5749207142857145"/>
    <n v="42.287066071428576"/>
    <n v="46.525916235714291"/>
    <n v="1.5127380627849392"/>
    <n v="1.6643747352163156"/>
    <n v="2"/>
    <n v="1"/>
    <n v="2"/>
    <x v="2"/>
  </r>
  <r>
    <n v="197113"/>
    <x v="3"/>
    <n v="41.966666666666676"/>
    <n v="28.132000000000001"/>
    <n v="1.4917768614626288"/>
    <n v="4.38"/>
    <n v="3.43"/>
    <n v="1.3"/>
    <n v="15.3"/>
    <n v="1.8381400000000001"/>
    <n v="1.4394566666666671"/>
    <n v="44.358766666666675"/>
    <n v="47.394635333333341"/>
    <n v="39.607142857142854"/>
    <n v="28.097000000000001"/>
    <n v="1.4096573604706144"/>
    <n v="39.969047619047615"/>
    <n v="42"/>
    <n v="4.71"/>
    <n v="3.4749999999999996"/>
    <n v="2.2000000000000002"/>
    <n v="0.78845736036427028"/>
    <n v="14.55"/>
    <n v="-2.3595238095238216"/>
    <n v="1.8654964285714284"/>
    <n v="1.376348214285714"/>
    <n v="43.82530357142857"/>
    <n v="46.536254071428573"/>
    <n v="1.5597858693607349"/>
    <n v="1.6562712770555066"/>
    <n v="2"/>
    <n v="2"/>
    <n v="1"/>
    <x v="3"/>
  </r>
  <r>
    <n v="199102"/>
    <x v="0"/>
    <n v="39.533333333333339"/>
    <n v="27.459"/>
    <n v="1.4397222525704994"/>
    <n v="5.73"/>
    <n v="3.65"/>
    <n v="1.1000000000000001"/>
    <n v="13.8"/>
    <n v="2.2652600000000005"/>
    <n v="1.4429666666666667"/>
    <n v="49.792233333333343"/>
    <n v="52.122248933333339"/>
    <n v="38.535714285714285"/>
    <n v="27.6"/>
    <n v="1.3962215320910971"/>
    <n v="38.535714285714285"/>
    <n v="42"/>
    <n v="5.1549999999999994"/>
    <n v="4.0449999999999999"/>
    <n v="2.15"/>
    <n v="0.76546784213957142"/>
    <n v="17.399999999999999"/>
    <n v="-0.99761904761905384"/>
    <n v="1.986516071428571"/>
    <n v="1.5587696428571427"/>
    <n v="45.212026785714279"/>
    <n v="49.029027821428571"/>
    <n v="1.6381169125258797"/>
    <n v="1.7764140515010352"/>
    <n v="1"/>
    <n v="2"/>
    <n v="2"/>
    <x v="0"/>
  </r>
  <r>
    <n v="196677"/>
    <x v="2"/>
    <n v="47.70000000000001"/>
    <n v="27.457999999999998"/>
    <n v="1.7371986306358806"/>
    <n v="4.01"/>
    <n v="3.47"/>
    <n v="3"/>
    <n v="14.6"/>
    <n v="1.9127700000000005"/>
    <n v="1.6551900000000004"/>
    <n v="47.771550000000012"/>
    <n v="51.734179800000007"/>
    <n v="45.278571428571425"/>
    <n v="27.953990919999999"/>
    <n v="1.6197533854164758"/>
    <n v="45.402380952380959"/>
    <n v="42"/>
    <n v="4.7349999999999994"/>
    <n v="3.6950000000000003"/>
    <n v="2.1"/>
    <n v="0.74193734472937733"/>
    <n v="16.75"/>
    <n v="-2.421428571428585"/>
    <n v="2.1439403571428568"/>
    <n v="1.6730432142857143"/>
    <n v="50.270533928571425"/>
    <n v="54.046721507142848"/>
    <n v="1.7983311961586423"/>
    <n v="1.9334170087489908"/>
    <n v="2"/>
    <n v="1"/>
    <n v="2"/>
    <x v="2"/>
  </r>
  <r>
    <n v="192143"/>
    <x v="1"/>
    <n v="43.883333333333333"/>
    <n v="27.629000000000001"/>
    <n v="1.5883069721427967"/>
    <n v="3.26"/>
    <n v="2.95"/>
    <n v="0.5"/>
    <n v="15.4"/>
    <n v="1.4305966666666665"/>
    <n v="1.2945583333333335"/>
    <n v="39.012283333333336"/>
    <n v="41.755693800000003"/>
    <n v="43.93571428571429"/>
    <n v="27.675999999999998"/>
    <n v="1.5875023227964407"/>
    <n v="45.709523809523816"/>
    <n v="42"/>
    <n v="3.5449999999999999"/>
    <n v="3.145"/>
    <n v="2.0499999999999998"/>
    <n v="0.71783979315031676"/>
    <n v="17.8"/>
    <n v="5.2380952380957524E-2"/>
    <n v="1.5575210714285717"/>
    <n v="1.3817782142857142"/>
    <n v="40.93710178571429"/>
    <n v="44.018972464285717"/>
    <n v="1.4791552892655837"/>
    <n v="1.5905106396981399"/>
    <n v="1"/>
    <n v="1"/>
    <n v="1"/>
    <x v="1"/>
  </r>
  <r>
    <n v="191499"/>
    <x v="0"/>
    <n v="44"/>
    <n v="27.459"/>
    <n v="1.6023890163516517"/>
    <n v="5.39"/>
    <n v="3.87"/>
    <n v="1.4"/>
    <n v="15.8"/>
    <n v="2.3715999999999999"/>
    <n v="1.7028000000000001"/>
    <n v="53.173999999999992"/>
    <n v="56.76888799999999"/>
    <n v="42.1"/>
    <n v="27.6"/>
    <n v="1.5253623188405796"/>
    <n v="41.919047619047625"/>
    <n v="42"/>
    <n v="5.1449999999999996"/>
    <n v="4.0350000000000001"/>
    <n v="2.0499999999999998"/>
    <n v="0.71783979315031676"/>
    <n v="15.600000000000001"/>
    <n v="-1.8999999999999986"/>
    <n v="2.166045"/>
    <n v="1.6987350000000001"/>
    <n v="49.330674999999992"/>
    <n v="53.480093099999991"/>
    <n v="1.7873432971014489"/>
    <n v="1.9376845326086951"/>
    <n v="1"/>
    <n v="2"/>
    <n v="2"/>
    <x v="0"/>
  </r>
  <r>
    <n v="199103"/>
    <x v="0"/>
    <n v="43.383333333333333"/>
    <n v="27.459"/>
    <n v="1.5799312915012687"/>
    <n v="5.12"/>
    <n v="3.18"/>
    <n v="1.5"/>
    <n v="16.600000000000001"/>
    <n v="2.2212266666666669"/>
    <n v="1.3795900000000001"/>
    <n v="50.671733333333336"/>
    <n v="52.359518533333329"/>
    <n v="38.632142857142853"/>
    <n v="27.6"/>
    <n v="1.3997153209109729"/>
    <n v="39.854761904761915"/>
    <n v="42"/>
    <n v="3.875"/>
    <n v="3.45"/>
    <n v="1.85"/>
    <n v="0.61518563909023349"/>
    <n v="16.950000000000003"/>
    <n v="-4.7511904761904802"/>
    <n v="1.4969955357142857"/>
    <n v="1.3328089285714284"/>
    <n v="37.907790178571425"/>
    <n v="41.174331017857135"/>
    <n v="1.3734706586438921"/>
    <n v="1.4918235876035193"/>
    <n v="1"/>
    <n v="2"/>
    <n v="2"/>
    <x v="0"/>
  </r>
  <r>
    <n v="194020"/>
    <x v="3"/>
    <n v="44.616666666666667"/>
    <n v="28.132000000000001"/>
    <n v="1.5859756386558603"/>
    <n v="3.23"/>
    <n v="3.23"/>
    <n v="0.6"/>
    <n v="13.8"/>
    <n v="1.4411183333333333"/>
    <n v="1.4411183333333333"/>
    <n v="39.463441666666668"/>
    <n v="43.160824833333336"/>
    <n v="44.739285714285707"/>
    <n v="28.097000000000001"/>
    <n v="1.5923153971700077"/>
    <n v="44.69761904761905"/>
    <n v="42"/>
    <n v="3.24"/>
    <n v="3.4450000000000003"/>
    <n v="1.75"/>
    <n v="0.55961578793542266"/>
    <n v="14.8"/>
    <n v="0.12261904761903963"/>
    <n v="1.4495528571428571"/>
    <n v="1.5412683928571429"/>
    <n v="39.639007142857139"/>
    <n v="44.014151371428561"/>
    <n v="1.4107914418926268"/>
    <n v="1.5665071492126761"/>
    <n v="2"/>
    <n v="2"/>
    <n v="1"/>
    <x v="3"/>
  </r>
  <r>
    <n v="199226"/>
    <x v="3"/>
    <n v="41.866666666666667"/>
    <n v="28.132000000000001"/>
    <n v="1.488222190625148"/>
    <n v="5.0199999999999996"/>
    <n v="3.51"/>
    <n v="1.3"/>
    <n v="20.2"/>
    <n v="2.1017066666666664"/>
    <n v="1.4695199999999999"/>
    <n v="48.272266666666667"/>
    <n v="50.963288533333326"/>
    <n v="39.86785714285714"/>
    <n v="28.097000000000001"/>
    <n v="1.4189364395792126"/>
    <n v="40.402380952380945"/>
    <n v="42"/>
    <n v="5.8100000000000005"/>
    <n v="3.5750000000000002"/>
    <n v="1.7000000000000002"/>
    <n v="0.53062825106217049"/>
    <n v="19.649999999999999"/>
    <n v="-1.9988095238095269"/>
    <n v="2.3163225000000001"/>
    <n v="1.4252758928571427"/>
    <n v="50.69198035714286"/>
    <n v="52.762956064285717"/>
    <n v="1.8041776829249692"/>
    <n v="1.8778857552153509"/>
    <n v="2"/>
    <n v="2"/>
    <n v="1"/>
    <x v="3"/>
  </r>
  <r>
    <n v="198283"/>
    <x v="0"/>
    <n v="44.466666666666669"/>
    <n v="27.459"/>
    <n v="1.6193840513735631"/>
    <n v="4.6900000000000004"/>
    <n v="3.37"/>
    <n v="1.1000000000000001"/>
    <n v="16.8"/>
    <n v="2.0854866666666667"/>
    <n v="1.4985266666666666"/>
    <n v="49.068966666666668"/>
    <n v="51.802866266666669"/>
    <n v="42.442857142857157"/>
    <n v="27.6"/>
    <n v="1.5377846790890273"/>
    <n v="43.488095238095241"/>
    <n v="42"/>
    <n v="3.5"/>
    <n v="3.51"/>
    <n v="1.7000000000000002"/>
    <n v="0.53062825106217049"/>
    <n v="16.3"/>
    <n v="-2.0238095238095113"/>
    <n v="1.4855000000000005"/>
    <n v="1.489744285714286"/>
    <n v="39.259642857142872"/>
    <n v="43.36828120000002"/>
    <n v="1.4224508281573502"/>
    <n v="1.5713145362318848"/>
    <n v="1"/>
    <n v="2"/>
    <n v="2"/>
    <x v="0"/>
  </r>
  <r>
    <n v="194339"/>
    <x v="2"/>
    <n v="43.666666666666664"/>
    <n v="27.457999999999998"/>
    <n v="1.5903076213368297"/>
    <n v="5.22"/>
    <n v="3.66"/>
    <n v="2.2999999999999998"/>
    <n v="18.2"/>
    <n v="2.2793999999999999"/>
    <n v="1.5981999999999998"/>
    <n v="51.657666666666657"/>
    <n v="54.738611999999989"/>
    <n v="42.400000000000013"/>
    <n v="27.953990919999999"/>
    <n v="1.5167780558183002"/>
    <n v="42.716666666666676"/>
    <n v="42"/>
    <n v="5.3100000000000005"/>
    <n v="3.915"/>
    <n v="1.7"/>
    <n v="0.53062825106217038"/>
    <n v="20.75"/>
    <n v="-1.2666666666666515"/>
    <n v="2.251440000000001"/>
    <n v="1.6599600000000003"/>
    <n v="50.731600000000022"/>
    <n v="54.402676800000016"/>
    <n v="1.8148249437865962"/>
    <n v="1.946150621415456"/>
    <n v="2"/>
    <n v="1"/>
    <n v="2"/>
    <x v="2"/>
  </r>
  <r>
    <n v="197258"/>
    <x v="3"/>
    <n v="44.066666666666663"/>
    <n v="28.132000000000001"/>
    <n v="1.5664249490497177"/>
    <n v="4.84"/>
    <n v="2.95"/>
    <n v="0.7"/>
    <n v="15.7"/>
    <n v="2.1328266666666664"/>
    <n v="1.2999666666666667"/>
    <n v="49.619066666666654"/>
    <n v="50.883956266666658"/>
    <n v="42.760714285714293"/>
    <n v="28.097000000000001"/>
    <n v="1.5218960844828378"/>
    <n v="43.111904761904761"/>
    <n v="42"/>
    <n v="5.0050000000000008"/>
    <n v="3.1950000000000003"/>
    <n v="1.7"/>
    <n v="0.53062825106217038"/>
    <n v="15.7"/>
    <n v="-1.3059523809523697"/>
    <n v="2.1401737500000007"/>
    <n v="1.3662048214285718"/>
    <n v="49.206891964285731"/>
    <n v="51.020844225000012"/>
    <n v="1.7513219192186258"/>
    <n v="1.815882273018472"/>
    <n v="2"/>
    <n v="2"/>
    <n v="1"/>
    <x v="3"/>
  </r>
  <r>
    <n v="196515"/>
    <x v="2"/>
    <n v="44.85"/>
    <n v="27.457999999999998"/>
    <n v="1.6334037438997744"/>
    <n v="4.21"/>
    <n v="3.36"/>
    <n v="3.3"/>
    <n v="14.7"/>
    <n v="1.888185"/>
    <n v="1.5069600000000001"/>
    <n v="46.262774999999998"/>
    <n v="49.449367499999994"/>
    <n v="42.328571428571422"/>
    <n v="27.953990919999999"/>
    <n v="1.5142228367215704"/>
    <n v="43.099999999999994"/>
    <n v="42"/>
    <n v="3.8600000000000003"/>
    <n v="3.4299999999999997"/>
    <n v="1.65"/>
    <n v="0.50077528791248915"/>
    <n v="17.2"/>
    <n v="-2.5214285714285793"/>
    <n v="1.633882857142857"/>
    <n v="1.4518699999999995"/>
    <n v="41.43967142857143"/>
    <n v="44.972752628571421"/>
    <n v="1.4824241571504178"/>
    <n v="1.6088133088858936"/>
    <n v="2"/>
    <n v="1"/>
    <n v="2"/>
    <x v="2"/>
  </r>
  <r>
    <n v="199328"/>
    <x v="3"/>
    <n v="43.233333333333341"/>
    <n v="28.132000000000001"/>
    <n v="1.5368026920707145"/>
    <n v="3.57"/>
    <n v="2.99"/>
    <n v="0.7"/>
    <n v="17.7"/>
    <n v="1.5434300000000001"/>
    <n v="1.2926766666666671"/>
    <n v="40.444783333333341"/>
    <n v="42.98249353333334"/>
    <n v="42.503571428571426"/>
    <n v="28.097000000000001"/>
    <n v="1.5127441160469597"/>
    <n v="43.635714285714279"/>
    <n v="42"/>
    <n v="4.25"/>
    <n v="3.37"/>
    <n v="1.65"/>
    <n v="0.50077528791248915"/>
    <n v="14.75"/>
    <n v="-0.72976190476191505"/>
    <n v="1.8064017857142856"/>
    <n v="1.4323703571428572"/>
    <n v="44.097455357142856"/>
    <n v="47.110873564285711"/>
    <n v="1.5694720203987207"/>
    <n v="1.6767225527382179"/>
    <n v="2"/>
    <n v="2"/>
    <n v="1"/>
    <x v="3"/>
  </r>
  <r>
    <n v="192272"/>
    <x v="0"/>
    <n v="47.516666666666673"/>
    <n v="27.459"/>
    <n v="1.7304587445524846"/>
    <n v="4.4400000000000004"/>
    <n v="3.45"/>
    <n v="1.1000000000000001"/>
    <n v="18.600000000000001"/>
    <n v="2.1097400000000004"/>
    <n v="1.6393250000000004"/>
    <n v="50.652766666666679"/>
    <n v="54.096014400000008"/>
    <n v="44.967857142857156"/>
    <n v="27.6"/>
    <n v="1.6292701863354042"/>
    <n v="45.442857142857143"/>
    <n v="42"/>
    <n v="3.6850000000000001"/>
    <n v="3.7050000000000001"/>
    <n v="1.6"/>
    <n v="0.47000362924573563"/>
    <n v="16.55"/>
    <n v="-2.548809523809517"/>
    <n v="1.6570655357142863"/>
    <n v="1.6660591071428577"/>
    <n v="42.843125892857152"/>
    <n v="47.635485332142871"/>
    <n v="1.5522871700310561"/>
    <n v="1.7259233815993793"/>
    <n v="1"/>
    <n v="2"/>
    <n v="2"/>
    <x v="0"/>
  </r>
  <r>
    <n v="190982"/>
    <x v="1"/>
    <n v="42.79999999999999"/>
    <n v="27.629000000000001"/>
    <n v="1.5490969633356251"/>
    <n v="4.33"/>
    <n v="3.64"/>
    <n v="4.9000000000000004"/>
    <n v="13.7"/>
    <n v="1.8532399999999996"/>
    <n v="1.5579199999999997"/>
    <n v="44.918599999999991"/>
    <n v="48.693303199999988"/>
    <n v="42.478571428571435"/>
    <n v="27.675999999999998"/>
    <n v="1.534852270146388"/>
    <n v="42.607142857142861"/>
    <n v="42"/>
    <n v="4.2650000000000006"/>
    <n v="3.4950000000000001"/>
    <n v="1.5499999999999998"/>
    <n v="0.43825493093115514"/>
    <n v="14.850000000000001"/>
    <n v="-0.32142857142855519"/>
    <n v="1.8117110714285718"/>
    <n v="1.4846260714285717"/>
    <n v="44.167094642857158"/>
    <n v="47.538916207142861"/>
    <n v="1.5958626478847073"/>
    <n v="1.7176946165321167"/>
    <n v="1"/>
    <n v="1"/>
    <n v="1"/>
    <x v="1"/>
  </r>
  <r>
    <n v="196547"/>
    <x v="2"/>
    <n v="46.4"/>
    <n v="27.457999999999998"/>
    <n v="1.6898535945808144"/>
    <n v="4.4400000000000004"/>
    <n v="3.46"/>
    <n v="0.9"/>
    <n v="15.5"/>
    <n v="2.0601600000000002"/>
    <n v="1.6054399999999998"/>
    <n v="49.462400000000002"/>
    <n v="52.857395199999999"/>
    <n v="42.346428571428575"/>
    <n v="27.953990919999999"/>
    <n v="1.514861641495753"/>
    <n v="42.580952380952382"/>
    <n v="42"/>
    <n v="5.95"/>
    <n v="3.52"/>
    <n v="1.5"/>
    <n v="0.40546510810816438"/>
    <n v="24.4"/>
    <n v="-4.0535714285714235"/>
    <n v="2.5196125000000005"/>
    <n v="1.4905942857142858"/>
    <n v="54.732758928571435"/>
    <n v="56.641651235714299"/>
    <n v="1.9579586716332609"/>
    <n v="2.0262456047086066"/>
    <n v="2"/>
    <n v="1"/>
    <n v="2"/>
    <x v="2"/>
  </r>
  <r>
    <n v="199326"/>
    <x v="3"/>
    <n v="42.1"/>
    <n v="28.132000000000001"/>
    <n v="1.4965164225792691"/>
    <n v="6.32"/>
    <n v="3.61"/>
    <n v="2.2999999999999998"/>
    <n v="15.8"/>
    <n v="2.66072"/>
    <n v="1.5198099999999999"/>
    <n v="56.750799999999998"/>
    <n v="58.581981600000006"/>
    <n v="40.35"/>
    <n v="28.097000000000001"/>
    <n v="1.4360963803964837"/>
    <n v="40.545238095238098"/>
    <n v="42"/>
    <n v="5.6850000000000005"/>
    <n v="3.7199999999999998"/>
    <n v="1.5"/>
    <n v="0.40546510810816438"/>
    <n v="14.65"/>
    <n v="-1.75"/>
    <n v="2.2938975000000004"/>
    <n v="1.50102"/>
    <n v="50.548462500000007"/>
    <n v="53.164312650000006"/>
    <n v="1.7990697405416949"/>
    <n v="1.8921704327864186"/>
    <n v="2"/>
    <n v="2"/>
    <n v="1"/>
    <x v="3"/>
  </r>
  <r>
    <n v="199145"/>
    <x v="3"/>
    <n v="44.933333333333337"/>
    <n v="28.132000000000001"/>
    <n v="1.5972320963078819"/>
    <n v="5"/>
    <n v="3.29"/>
    <n v="2.2000000000000002"/>
    <n v="16.5"/>
    <n v="2.246666666666667"/>
    <n v="1.4783066666666667"/>
    <n v="51.673333333333332"/>
    <n v="53.884772266666658"/>
    <n v="45.342857142857142"/>
    <n v="28.097000000000001"/>
    <n v="1.6137971008597765"/>
    <n v="45.473809523809528"/>
    <n v="42"/>
    <n v="4.47"/>
    <n v="3.44"/>
    <n v="1.5"/>
    <n v="0.40546510810816438"/>
    <n v="16"/>
    <n v="0.40952380952380452"/>
    <n v="2.0268257142857142"/>
    <n v="1.5597942857142857"/>
    <n v="48.539528571428569"/>
    <n v="51.764221885714278"/>
    <n v="1.7275697964703907"/>
    <n v="1.8423398186893361"/>
    <n v="2"/>
    <n v="2"/>
    <n v="1"/>
    <x v="3"/>
  </r>
  <r>
    <n v="198415"/>
    <x v="2"/>
    <n v="44.216666666666669"/>
    <n v="27.457999999999998"/>
    <n v="1.610338213513973"/>
    <n v="6.14"/>
    <n v="3.34"/>
    <n v="2"/>
    <n v="16.399999999999999"/>
    <n v="2.7149033333333334"/>
    <n v="1.4768366666666666"/>
    <n v="58.41021666666667"/>
    <n v="59.663316999999999"/>
    <n v="42.639285714285712"/>
    <n v="27.953990919999999"/>
    <n v="1.5253380397923415"/>
    <n v="42.819047619047623"/>
    <n v="42"/>
    <n v="4.5950000000000006"/>
    <n v="3.52"/>
    <n v="1.45"/>
    <n v="0.37156355643248301"/>
    <n v="15.7"/>
    <n v="-1.5773809523809561"/>
    <n v="1.9592751785714286"/>
    <n v="1.5009028571428571"/>
    <n v="46.444841964285715"/>
    <n v="49.603347053571426"/>
    <n v="1.661474459843808"/>
    <n v="1.7744638751414257"/>
    <n v="2"/>
    <n v="1"/>
    <n v="2"/>
    <x v="2"/>
  </r>
  <r>
    <n v="194392"/>
    <x v="3"/>
    <n v="46.916666666666664"/>
    <n v="28.132000000000001"/>
    <n v="1.6677330679179105"/>
    <n v="4.4800000000000004"/>
    <n v="3.4"/>
    <n v="1.4"/>
    <n v="14.4"/>
    <n v="2.1018666666666665"/>
    <n v="1.5951666666666666"/>
    <n v="50.294666666666664"/>
    <n v="53.489128666666666"/>
    <n v="46.760714285714286"/>
    <n v="28.097000000000001"/>
    <n v="1.6642600379298247"/>
    <n v="47.469047619047608"/>
    <n v="42"/>
    <n v="3.39"/>
    <n v="3.48"/>
    <n v="1.4"/>
    <n v="0.33647223662121289"/>
    <n v="11.1"/>
    <n v="-0.15595238095237818"/>
    <n v="1.5851882142857143"/>
    <n v="1.6272728571428572"/>
    <n v="42.482108928571428"/>
    <n v="47.020049207142861"/>
    <n v="1.5119802444592456"/>
    <n v="1.6734900241001835"/>
    <n v="2"/>
    <n v="2"/>
    <n v="1"/>
    <x v="3"/>
  </r>
  <r>
    <n v="199149"/>
    <x v="2"/>
    <n v="41.633333333333333"/>
    <n v="27.457999999999998"/>
    <n v="1.5162551290455728"/>
    <n v="2.79"/>
    <n v="3.51"/>
    <n v="1.2"/>
    <n v="14"/>
    <n v="1.16157"/>
    <n v="1.4613299999999998"/>
    <n v="34.076883333333335"/>
    <n v="38.739733399999999"/>
    <n v="42.067857142857136"/>
    <n v="27.953990919999999"/>
    <n v="1.5048962870185099"/>
    <n v="42.447619047619042"/>
    <n v="42"/>
    <n v="4.72"/>
    <n v="3.59"/>
    <n v="1.3"/>
    <n v="0.26236426446749106"/>
    <n v="18.399999999999999"/>
    <n v="0.4345238095238031"/>
    <n v="1.9856028571428568"/>
    <n v="1.5102360714285712"/>
    <n v="46.61118571428571"/>
    <n v="49.822141114285706"/>
    <n v="1.667425086016509"/>
    <n v="1.7822908098120578"/>
    <n v="2"/>
    <n v="1"/>
    <n v="2"/>
    <x v="2"/>
  </r>
  <r>
    <n v="198350"/>
    <x v="3"/>
    <n v="42.300000000000004"/>
    <n v="28.132000000000001"/>
    <n v="1.5036257642542301"/>
    <n v="3.89"/>
    <n v="3.29"/>
    <n v="2.1"/>
    <n v="19"/>
    <n v="1.6454700000000002"/>
    <n v="1.39167"/>
    <n v="41.602050000000006"/>
    <n v="44.68868100000001"/>
    <n v="43.039285714285725"/>
    <n v="28.097000000000001"/>
    <n v="1.5318107169550388"/>
    <n v="42.954761904761895"/>
    <n v="42"/>
    <n v="5.5250000000000004"/>
    <n v="3.5249999999999999"/>
    <n v="1.2000000000000002"/>
    <n v="0.18232155679395479"/>
    <n v="15.45"/>
    <n v="0.73928571428572099"/>
    <n v="2.3779205357142867"/>
    <n v="1.5171348214285718"/>
    <n v="52.884522321428584"/>
    <n v="55.231239375000008"/>
    <n v="1.8822124184585038"/>
    <n v="1.9657343978004771"/>
    <n v="2"/>
    <n v="2"/>
    <n v="1"/>
    <x v="3"/>
  </r>
  <r>
    <n v="199081"/>
    <x v="3"/>
    <n v="45.4"/>
    <n v="28.132000000000001"/>
    <n v="1.6138205602161237"/>
    <n v="3.38"/>
    <n v="3.61"/>
    <n v="1.4"/>
    <n v="14.6"/>
    <n v="1.5345199999999999"/>
    <n v="1.6389399999999998"/>
    <n v="41.177799999999998"/>
    <n v="46.008904799999996"/>
    <n v="45.39285714285716"/>
    <n v="28.097000000000001"/>
    <n v="1.6155766502778646"/>
    <n v="45.159523809523819"/>
    <n v="42"/>
    <n v="4.2"/>
    <n v="3.7"/>
    <n v="1.2"/>
    <n v="0.18232155679395459"/>
    <n v="14.4"/>
    <n v="-7.1428571428384657E-3"/>
    <n v="1.906500000000001"/>
    <n v="1.679535714285715"/>
    <n v="46.754642857142876"/>
    <n v="51.076042857142873"/>
    <n v="1.6640439497862005"/>
    <n v="1.817846846892653"/>
    <n v="2"/>
    <n v="2"/>
    <n v="1"/>
    <x v="3"/>
  </r>
  <r>
    <n v="199100"/>
    <x v="3"/>
    <n v="44.866666666666667"/>
    <n v="28.132000000000001"/>
    <n v="1.5948623157495616"/>
    <n v="4.67"/>
    <n v="3.35"/>
    <n v="1.2"/>
    <n v="14.8"/>
    <n v="2.0952733333333331"/>
    <n v="1.5030333333333334"/>
    <n v="49.375766666666671"/>
    <n v="52.090289733333336"/>
    <n v="47.757142857142831"/>
    <n v="28.097000000000001"/>
    <n v="1.6997239156188499"/>
    <n v="46.509523809523799"/>
    <n v="42"/>
    <n v="4.2200000000000006"/>
    <n v="3.4850000000000003"/>
    <n v="1.05"/>
    <n v="4.8790164169432049E-2"/>
    <n v="14.45"/>
    <n v="2.8904761904761642"/>
    <n v="2.0153514285714276"/>
    <n v="1.6643364285714279"/>
    <n v="49.333128571428553"/>
    <n v="53.13631639999997"/>
    <n v="1.7558148048342723"/>
    <n v="1.8911740185784949"/>
    <n v="2"/>
    <n v="2"/>
    <n v="1"/>
    <x v="3"/>
  </r>
  <r>
    <n v="192424"/>
    <x v="0"/>
    <n v="42.050000000000004"/>
    <n v="27.459"/>
    <n v="1.5313740485815217"/>
    <n v="4.8499999999999996"/>
    <n v="3.31"/>
    <n v="0.8"/>
    <n v="19.100000000000001"/>
    <n v="2.039425"/>
    <n v="1.3918550000000003"/>
    <n v="47.411375"/>
    <n v="49.675094700000002"/>
    <n v="37.882142857142853"/>
    <n v="27.6"/>
    <n v="1.3725414078674947"/>
    <n v="38.861904761904761"/>
    <n v="42"/>
    <n v="5.61"/>
    <n v="3.67"/>
    <n v="1"/>
    <n v="0"/>
    <n v="17.2"/>
    <n v="-4.1678571428571516"/>
    <n v="2.1251882142857141"/>
    <n v="1.3902746428571426"/>
    <n v="47.030680357142856"/>
    <n v="49.413997492857142"/>
    <n v="1.7040101578674947"/>
    <n v="1.7903622280020703"/>
    <n v="1"/>
    <n v="2"/>
    <n v="2"/>
    <x v="0"/>
  </r>
  <r>
    <n v="196554"/>
    <x v="3"/>
    <n v="47.75"/>
    <n v="28.132000000000001"/>
    <n v="1.6973553248969144"/>
    <n v="5.67"/>
    <n v="3.38"/>
    <n v="0.7"/>
    <n v="16.899999999999999"/>
    <n v="2.7074250000000002"/>
    <n v="1.6139499999999998"/>
    <n v="59.711374999999997"/>
    <n v="61.679343500000002"/>
    <n v="43.778571428571425"/>
    <n v="28.097000000000001"/>
    <n v="1.5581226262081866"/>
    <n v="44.50714285714286"/>
    <n v="42"/>
    <n v="5.375"/>
    <n v="3.8099999999999996"/>
    <n v="0.95000000000000007"/>
    <n v="-5.129329438755046E-2"/>
    <n v="18.8"/>
    <n v="-3.9714285714285751"/>
    <n v="2.3530982142857142"/>
    <n v="1.6679635714285712"/>
    <n v="52.807901785714286"/>
    <n v="56.213830864285704"/>
    <n v="1.8794854178636253"/>
    <n v="2.000705800059996"/>
    <n v="2"/>
    <n v="2"/>
    <n v="1"/>
    <x v="3"/>
  </r>
  <r>
    <n v="194419"/>
    <x v="1"/>
    <n v="44.416666666666664"/>
    <n v="27.629000000000001"/>
    <n v="1.6076103610940193"/>
    <n v="5.35"/>
    <n v="3.29"/>
    <n v="1.6"/>
    <n v="12.3"/>
    <n v="2.3762916666666665"/>
    <n v="1.4613083333333332"/>
    <n v="53.411041666666662"/>
    <n v="55.264371499999996"/>
    <n v="44.667857142857137"/>
    <n v="27.675999999999998"/>
    <n v="1.613956393368158"/>
    <n v="45.599999999999987"/>
    <n v="42"/>
    <n v="4.38"/>
    <n v="3.4950000000000001"/>
    <n v="0.95"/>
    <n v="-5.1293294387550578E-2"/>
    <n v="17.5"/>
    <n v="0.25119047619047308"/>
    <n v="1.9564521428571424"/>
    <n v="1.561141607142857"/>
    <n v="47.213924999999989"/>
    <n v="50.649597899999996"/>
    <n v="1.7059519077901428"/>
    <n v="1.8300909777424483"/>
    <n v="1"/>
    <n v="1"/>
    <n v="1"/>
    <x v="1"/>
  </r>
  <r>
    <n v="194258"/>
    <x v="2"/>
    <n v="44.25"/>
    <n v="27.457999999999998"/>
    <n v="1.6115521887974362"/>
    <n v="3.93"/>
    <n v="3.19"/>
    <n v="1.9"/>
    <n v="14.2"/>
    <n v="1.739025"/>
    <n v="1.411575"/>
    <n v="43.785375000000002"/>
    <n v="46.664899500000004"/>
    <n v="40.289285714285718"/>
    <n v="27.953990919999999"/>
    <n v="1.4412713315099597"/>
    <n v="41.264285714285712"/>
    <n v="42"/>
    <n v="4.0149999999999997"/>
    <n v="3.5249999999999999"/>
    <n v="0.95"/>
    <n v="-5.1293294387550578E-2"/>
    <n v="19.25"/>
    <n v="-3.9607142857142819"/>
    <n v="1.6176148214285715"/>
    <n v="1.4201973214285715"/>
    <n v="40.379936607142866"/>
    <n v="43.878617889285714"/>
    <n v="1.4445141920058571"/>
    <n v="1.5696727531628503"/>
    <n v="2"/>
    <n v="1"/>
    <n v="2"/>
    <x v="2"/>
  </r>
  <r>
    <n v="199201"/>
    <x v="2"/>
    <n v="45.066666666666663"/>
    <n v="27.457999999999998"/>
    <n v="1.6412945832422852"/>
    <n v="3.91"/>
    <n v="3.41"/>
    <n v="0.8"/>
    <n v="17.2"/>
    <n v="1.7621066666666667"/>
    <n v="1.5367733333333333"/>
    <n v="44.458266666666667"/>
    <n v="48.108215999999999"/>
    <n v="44.982142857142854"/>
    <n v="27.953990919999999"/>
    <n v="1.6091492261650508"/>
    <n v="45.37619047619048"/>
    <n v="42"/>
    <n v="3.97"/>
    <n v="3.45"/>
    <n v="0.9"/>
    <n v="-0.10536051565782628"/>
    <n v="19.600000000000001"/>
    <n v="-8.4523809523808779E-2"/>
    <n v="1.7857910714285714"/>
    <n v="1.5518839285714285"/>
    <n v="44.779723214285717"/>
    <n v="48.491739607142854"/>
    <n v="1.6019080546473083"/>
    <n v="1.7346982670889004"/>
    <n v="2"/>
    <n v="1"/>
    <n v="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数据透视表2" cacheId="4" applyNumberFormats="0" applyBorderFormats="0" applyFontFormats="0" applyPatternFormats="0" applyAlignmentFormats="0" applyWidthHeightFormats="1" dataCaption="值" grandTotalCaption="(grand) total" updatedVersion="6" minRefreshableVersion="3" useAutoFormatting="1" itemPrintTitles="1" createdVersion="8" indent="0" outline="1" outlineData="1" multipleFieldFilters="0" rowHeaderCaption="groups">
  <location ref="A3:B8" firstHeaderRow="1" firstDataRow="1" firstDataCol="1"/>
  <pivotFields count="34">
    <pivotField showAll="0"/>
    <pivotField axis="axisRow" showAll="0">
      <items count="5">
        <item x="1"/>
        <item x="0"/>
        <item x="2"/>
        <item x="3"/>
        <item t="default"/>
      </items>
    </pivotField>
    <pivotField numFmtId="176" showAll="0"/>
    <pivotField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dataField="1"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showAll="0"/>
    <pivotField showAll="0"/>
    <pivotField showAll="0"/>
    <pivotField showAll="0">
      <items count="5">
        <item x="1"/>
        <item x="0"/>
        <item x="2"/>
        <item x="3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Mean term:15-42D milk yield" fld="13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8"/>
  <sheetViews>
    <sheetView workbookViewId="0">
      <selection activeCell="C8" sqref="C8"/>
    </sheetView>
  </sheetViews>
  <sheetFormatPr defaultRowHeight="13.8" x14ac:dyDescent="0.25"/>
  <cols>
    <col min="1" max="1" width="9.109375" bestFit="1" customWidth="1"/>
    <col min="2" max="2" width="22.77734375" bestFit="1" customWidth="1"/>
    <col min="3" max="3" width="19.88671875" bestFit="1" customWidth="1"/>
    <col min="4" max="4" width="17.6640625" bestFit="1" customWidth="1"/>
    <col min="5" max="5" width="21.88671875" bestFit="1" customWidth="1"/>
    <col min="6" max="6" width="19.88671875" bestFit="1" customWidth="1"/>
  </cols>
  <sheetData>
    <row r="3" spans="1:2" x14ac:dyDescent="0.25">
      <c r="A3" s="2" t="s">
        <v>40</v>
      </c>
      <c r="B3" t="s">
        <v>39</v>
      </c>
    </row>
    <row r="4" spans="1:2" x14ac:dyDescent="0.25">
      <c r="A4" s="3" t="s">
        <v>17</v>
      </c>
      <c r="B4">
        <v>41.07678571428572</v>
      </c>
    </row>
    <row r="5" spans="1:2" x14ac:dyDescent="0.25">
      <c r="A5" s="3" t="s">
        <v>18</v>
      </c>
      <c r="B5">
        <v>41.993303880070542</v>
      </c>
    </row>
    <row r="6" spans="1:2" x14ac:dyDescent="0.25">
      <c r="A6" s="3" t="s">
        <v>19</v>
      </c>
      <c r="B6">
        <v>42.145083774250445</v>
      </c>
    </row>
    <row r="7" spans="1:2" x14ac:dyDescent="0.25">
      <c r="A7" s="3" t="s">
        <v>20</v>
      </c>
      <c r="B7">
        <v>43.198333333333338</v>
      </c>
    </row>
    <row r="8" spans="1:2" x14ac:dyDescent="0.25">
      <c r="A8" s="3" t="s">
        <v>41</v>
      </c>
      <c r="B8">
        <v>42.103376675484995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22"/>
  <sheetViews>
    <sheetView tabSelected="1" topLeftCell="A64" workbookViewId="0">
      <selection activeCell="T16" sqref="T16"/>
    </sheetView>
  </sheetViews>
  <sheetFormatPr defaultRowHeight="13.8" x14ac:dyDescent="0.25"/>
  <cols>
    <col min="1" max="3" width="8.88671875" style="9"/>
    <col min="4" max="4" width="10.6640625" style="7" customWidth="1"/>
    <col min="5" max="5" width="14.77734375" style="8" customWidth="1"/>
    <col min="6" max="6" width="8.77734375" style="8" customWidth="1"/>
    <col min="7" max="7" width="10.44140625" style="8" customWidth="1"/>
    <col min="8" max="12" width="8.88671875" style="9"/>
    <col min="13" max="13" width="9" style="9" customWidth="1"/>
    <col min="14" max="17" width="8.88671875" style="9"/>
    <col min="18" max="18" width="10.33203125" style="9" customWidth="1"/>
  </cols>
  <sheetData>
    <row r="1" spans="1:19" x14ac:dyDescent="0.25">
      <c r="A1" s="9" t="s">
        <v>0</v>
      </c>
      <c r="B1" s="10" t="s">
        <v>1</v>
      </c>
      <c r="C1" s="10"/>
      <c r="D1" s="5" t="s">
        <v>2</v>
      </c>
      <c r="E1" s="6" t="s">
        <v>3</v>
      </c>
      <c r="F1" s="6" t="s">
        <v>4</v>
      </c>
      <c r="G1" s="6" t="s">
        <v>5</v>
      </c>
      <c r="H1" s="10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10" t="s">
        <v>11</v>
      </c>
      <c r="N1" s="10" t="s">
        <v>12</v>
      </c>
      <c r="O1" s="10" t="s">
        <v>13</v>
      </c>
      <c r="P1" s="10" t="s">
        <v>14</v>
      </c>
      <c r="Q1" s="10" t="s">
        <v>15</v>
      </c>
      <c r="R1" s="10" t="s">
        <v>16</v>
      </c>
    </row>
    <row r="2" spans="1:19" x14ac:dyDescent="0.25">
      <c r="A2" s="9" t="s">
        <v>21</v>
      </c>
      <c r="B2" s="10" t="s">
        <v>37</v>
      </c>
      <c r="C2" s="10" t="s">
        <v>38</v>
      </c>
      <c r="D2" s="5" t="s">
        <v>22</v>
      </c>
      <c r="E2" s="6" t="s">
        <v>23</v>
      </c>
      <c r="F2" s="6" t="s">
        <v>24</v>
      </c>
      <c r="G2" s="6" t="s">
        <v>25</v>
      </c>
      <c r="H2" s="10" t="s">
        <v>26</v>
      </c>
      <c r="I2" s="10" t="s">
        <v>27</v>
      </c>
      <c r="J2" s="10" t="s">
        <v>28</v>
      </c>
      <c r="K2" s="10" t="s">
        <v>29</v>
      </c>
      <c r="L2" s="10" t="s">
        <v>30</v>
      </c>
      <c r="M2" s="10" t="s">
        <v>31</v>
      </c>
      <c r="N2" s="10" t="s">
        <v>32</v>
      </c>
      <c r="O2" s="10" t="s">
        <v>33</v>
      </c>
      <c r="P2" s="10" t="s">
        <v>34</v>
      </c>
      <c r="Q2" s="10" t="s">
        <v>35</v>
      </c>
      <c r="R2" s="10" t="s">
        <v>36</v>
      </c>
    </row>
    <row r="3" spans="1:19" x14ac:dyDescent="0.25">
      <c r="A3" s="9">
        <v>190910</v>
      </c>
      <c r="B3" s="10">
        <v>2.68</v>
      </c>
      <c r="C3" s="11">
        <v>0</v>
      </c>
      <c r="D3" s="5">
        <v>44.733333333333327</v>
      </c>
      <c r="E3" s="6">
        <v>45.242857142857147</v>
      </c>
      <c r="F3" s="6">
        <v>27.675999999999998</v>
      </c>
      <c r="G3" s="6">
        <f>E3/F3</f>
        <v>1.6347325170854585</v>
      </c>
      <c r="H3" s="10">
        <v>4.57</v>
      </c>
      <c r="I3" s="10">
        <v>3.74</v>
      </c>
      <c r="J3" s="10">
        <v>70.2</v>
      </c>
      <c r="K3" s="10">
        <f>LN(J3*1000)</f>
        <v>11.159103590013903</v>
      </c>
      <c r="L3" s="10">
        <v>17</v>
      </c>
      <c r="M3" s="10">
        <v>2.0675985714285718</v>
      </c>
      <c r="N3" s="10">
        <v>1.6920828571428574</v>
      </c>
      <c r="O3" s="10">
        <v>49.111121428571437</v>
      </c>
      <c r="P3" s="10">
        <v>53.187412371428572</v>
      </c>
      <c r="Q3" s="10">
        <f>O3/F3</f>
        <v>1.7745021472962654</v>
      </c>
      <c r="R3" s="10">
        <f t="shared" ref="R3:R34" si="0">P3/F3</f>
        <v>1.9217882776206308</v>
      </c>
    </row>
    <row r="4" spans="1:19" x14ac:dyDescent="0.25">
      <c r="A4" s="9">
        <v>185517</v>
      </c>
      <c r="B4" s="10">
        <v>2.68</v>
      </c>
      <c r="C4" s="11">
        <v>0</v>
      </c>
      <c r="D4" s="5">
        <v>45.133333333333333</v>
      </c>
      <c r="E4" s="6">
        <v>38.521428571428579</v>
      </c>
      <c r="F4" s="6">
        <v>27.675999999999998</v>
      </c>
      <c r="G4" s="6">
        <f t="shared" ref="G4:G34" si="1">E4/F4</f>
        <v>1.3918712448124217</v>
      </c>
      <c r="H4" s="10">
        <v>4.4800000000000004</v>
      </c>
      <c r="I4" s="10">
        <v>3.63</v>
      </c>
      <c r="J4" s="10">
        <v>50.349999999999994</v>
      </c>
      <c r="K4" s="10">
        <f t="shared" ref="K4:K67" si="2">LN(J4*1000)</f>
        <v>10.826753898146709</v>
      </c>
      <c r="L4" s="10">
        <v>16.8</v>
      </c>
      <c r="M4" s="10">
        <v>1.7257600000000004</v>
      </c>
      <c r="N4" s="10">
        <v>1.3983278571428572</v>
      </c>
      <c r="O4" s="10">
        <v>41.294971428571436</v>
      </c>
      <c r="P4" s="10">
        <v>44.541557428571437</v>
      </c>
      <c r="Q4" s="10">
        <f t="shared" ref="Q4:Q34" si="3">O4/F4</f>
        <v>1.4920859744389159</v>
      </c>
      <c r="R4" s="10">
        <f t="shared" si="0"/>
        <v>1.6093928829517068</v>
      </c>
    </row>
    <row r="5" spans="1:19" x14ac:dyDescent="0.25">
      <c r="A5" s="9">
        <v>194067</v>
      </c>
      <c r="B5" s="10">
        <v>2.68</v>
      </c>
      <c r="C5" s="11">
        <v>0</v>
      </c>
      <c r="D5" s="5">
        <v>43.133333333333333</v>
      </c>
      <c r="E5" s="6">
        <v>44.624999999999993</v>
      </c>
      <c r="F5" s="6">
        <v>27.675999999999998</v>
      </c>
      <c r="G5" s="6">
        <f t="shared" si="1"/>
        <v>1.6124078624078622</v>
      </c>
      <c r="H5" s="10">
        <v>3.83</v>
      </c>
      <c r="I5" s="10">
        <v>3.58</v>
      </c>
      <c r="J5" s="10">
        <v>50.1</v>
      </c>
      <c r="K5" s="10">
        <f t="shared" si="2"/>
        <v>10.821776287072955</v>
      </c>
      <c r="L5" s="10">
        <v>21.3</v>
      </c>
      <c r="M5" s="10">
        <v>1.7091374999999998</v>
      </c>
      <c r="N5" s="10">
        <v>1.5975749999999997</v>
      </c>
      <c r="O5" s="10">
        <v>43.487062499999993</v>
      </c>
      <c r="P5" s="10">
        <v>47.711711249999993</v>
      </c>
      <c r="Q5" s="10">
        <f t="shared" si="3"/>
        <v>1.5712914619164617</v>
      </c>
      <c r="R5" s="10">
        <f t="shared" si="0"/>
        <v>1.7239381142506141</v>
      </c>
    </row>
    <row r="6" spans="1:19" x14ac:dyDescent="0.25">
      <c r="A6" s="9">
        <v>196549</v>
      </c>
      <c r="B6" s="10">
        <v>2.68</v>
      </c>
      <c r="C6" s="11">
        <v>0</v>
      </c>
      <c r="D6" s="5">
        <v>41.883333333333333</v>
      </c>
      <c r="E6" s="6">
        <v>38.914285714285704</v>
      </c>
      <c r="F6" s="6">
        <v>27.675999999999998</v>
      </c>
      <c r="G6" s="6">
        <f t="shared" si="1"/>
        <v>1.4060661119484645</v>
      </c>
      <c r="H6" s="10">
        <v>3.33</v>
      </c>
      <c r="I6" s="10">
        <v>3.9450000000000003</v>
      </c>
      <c r="J6" s="10">
        <v>44.85</v>
      </c>
      <c r="K6" s="10">
        <f t="shared" si="2"/>
        <v>10.711078867486941</v>
      </c>
      <c r="L6" s="10">
        <v>16.8</v>
      </c>
      <c r="M6" s="10">
        <v>1.295845714285714</v>
      </c>
      <c r="N6" s="10">
        <v>1.535168571428571</v>
      </c>
      <c r="O6" s="10">
        <v>35.003399999999992</v>
      </c>
      <c r="P6" s="10">
        <v>40.103739771428565</v>
      </c>
      <c r="Q6" s="10">
        <f t="shared" si="3"/>
        <v>1.2647564676976439</v>
      </c>
      <c r="R6" s="10">
        <f t="shared" si="0"/>
        <v>1.4490439287262815</v>
      </c>
    </row>
    <row r="7" spans="1:19" x14ac:dyDescent="0.25">
      <c r="A7" s="9">
        <v>198343</v>
      </c>
      <c r="B7" s="10">
        <v>2.68</v>
      </c>
      <c r="C7" s="11">
        <v>0</v>
      </c>
      <c r="D7" s="5">
        <v>44.733333333333327</v>
      </c>
      <c r="E7" s="6">
        <v>41.628571428571426</v>
      </c>
      <c r="F7" s="6">
        <v>27.675999999999998</v>
      </c>
      <c r="G7" s="6">
        <f t="shared" si="1"/>
        <v>1.5041397394338571</v>
      </c>
      <c r="H7" s="10">
        <v>2.9750000000000001</v>
      </c>
      <c r="I7" s="10">
        <v>3.2</v>
      </c>
      <c r="J7" s="10">
        <v>31.15</v>
      </c>
      <c r="K7" s="10">
        <f t="shared" si="2"/>
        <v>10.3465695242156</v>
      </c>
      <c r="L7" s="10">
        <v>18.75</v>
      </c>
      <c r="M7" s="10">
        <v>1.2384500000000001</v>
      </c>
      <c r="N7" s="10">
        <v>1.3321142857142858</v>
      </c>
      <c r="O7" s="10">
        <v>35.228178571428565</v>
      </c>
      <c r="P7" s="10">
        <v>38.817185857142853</v>
      </c>
      <c r="Q7" s="10">
        <f t="shared" si="3"/>
        <v>1.2728782544959014</v>
      </c>
      <c r="R7" s="10">
        <f t="shared" si="0"/>
        <v>1.4025576621311915</v>
      </c>
    </row>
    <row r="8" spans="1:19" x14ac:dyDescent="0.25">
      <c r="A8" s="9">
        <v>194034</v>
      </c>
      <c r="B8" s="10">
        <v>2.68</v>
      </c>
      <c r="C8" s="11">
        <v>0</v>
      </c>
      <c r="D8" s="5">
        <v>45.266666666666673</v>
      </c>
      <c r="E8" s="6">
        <v>46.160714285714278</v>
      </c>
      <c r="F8" s="6">
        <v>27.675999999999998</v>
      </c>
      <c r="G8" s="6">
        <f t="shared" si="1"/>
        <v>1.6678968884851235</v>
      </c>
      <c r="H8" s="10">
        <v>3.44</v>
      </c>
      <c r="I8" s="10">
        <v>3.24</v>
      </c>
      <c r="J8" s="10">
        <v>29</v>
      </c>
      <c r="K8" s="10">
        <f t="shared" si="2"/>
        <v>10.275051108968611</v>
      </c>
      <c r="L8" s="10">
        <v>18.399999999999999</v>
      </c>
      <c r="M8" s="10">
        <v>1.5879285714285711</v>
      </c>
      <c r="N8" s="10">
        <v>1.4956071428571429</v>
      </c>
      <c r="O8" s="10">
        <v>42.28321428571428</v>
      </c>
      <c r="P8" s="10">
        <v>45.933603571428563</v>
      </c>
      <c r="Q8" s="10">
        <f t="shared" si="3"/>
        <v>1.5277935498523734</v>
      </c>
      <c r="R8" s="10">
        <f t="shared" si="0"/>
        <v>1.6596908357937767</v>
      </c>
    </row>
    <row r="9" spans="1:19" x14ac:dyDescent="0.25">
      <c r="A9" s="9">
        <v>198441</v>
      </c>
      <c r="B9" s="10">
        <v>2.68</v>
      </c>
      <c r="C9" s="11">
        <v>0</v>
      </c>
      <c r="D9" s="5">
        <v>46.25</v>
      </c>
      <c r="E9" s="6">
        <v>40.492857142857147</v>
      </c>
      <c r="F9" s="6">
        <v>27.675999999999998</v>
      </c>
      <c r="G9" s="6">
        <f t="shared" si="1"/>
        <v>1.4631036689860222</v>
      </c>
      <c r="H9" s="10">
        <v>4.3949999999999996</v>
      </c>
      <c r="I9" s="10">
        <v>3.63</v>
      </c>
      <c r="J9" s="10">
        <v>26.950000000000003</v>
      </c>
      <c r="K9" s="10">
        <f t="shared" si="2"/>
        <v>10.201738576337144</v>
      </c>
      <c r="L9" s="10">
        <v>15.5</v>
      </c>
      <c r="M9" s="10">
        <v>1.7796610714285714</v>
      </c>
      <c r="N9" s="10">
        <v>1.4698907142857143</v>
      </c>
      <c r="O9" s="10">
        <v>42.892058928571437</v>
      </c>
      <c r="P9" s="10">
        <v>46.378453435714285</v>
      </c>
      <c r="Q9" s="10">
        <f t="shared" si="3"/>
        <v>1.5497925613734442</v>
      </c>
      <c r="R9" s="10">
        <f t="shared" si="0"/>
        <v>1.6757643241694713</v>
      </c>
    </row>
    <row r="10" spans="1:19" x14ac:dyDescent="0.25">
      <c r="A10" s="9">
        <v>192157</v>
      </c>
      <c r="B10" s="10">
        <v>2.68</v>
      </c>
      <c r="C10" s="11">
        <v>0</v>
      </c>
      <c r="D10" s="5">
        <v>46.099999999999994</v>
      </c>
      <c r="E10" s="6">
        <v>42.267857142857132</v>
      </c>
      <c r="F10" s="6">
        <v>27.675999999999998</v>
      </c>
      <c r="G10" s="6">
        <f t="shared" si="1"/>
        <v>1.5272386595916005</v>
      </c>
      <c r="H10" s="10">
        <v>3.5350000000000001</v>
      </c>
      <c r="I10" s="10">
        <v>3.37</v>
      </c>
      <c r="J10" s="10">
        <v>23.75</v>
      </c>
      <c r="K10" s="10">
        <f t="shared" si="2"/>
        <v>10.075337809462788</v>
      </c>
      <c r="L10" s="10">
        <v>16.55</v>
      </c>
      <c r="M10" s="10">
        <v>1.4941687499999998</v>
      </c>
      <c r="N10" s="10">
        <v>1.4244267857142854</v>
      </c>
      <c r="O10" s="10">
        <v>39.319674107142845</v>
      </c>
      <c r="P10" s="10">
        <v>42.963121124999986</v>
      </c>
      <c r="Q10" s="10">
        <f t="shared" si="3"/>
        <v>1.4207137630850863</v>
      </c>
      <c r="R10" s="10">
        <f t="shared" si="0"/>
        <v>1.5523602083032226</v>
      </c>
    </row>
    <row r="11" spans="1:19" x14ac:dyDescent="0.25">
      <c r="A11" s="9">
        <v>193350</v>
      </c>
      <c r="B11" s="10">
        <v>2.68</v>
      </c>
      <c r="C11" s="11">
        <v>0</v>
      </c>
      <c r="D11" s="5">
        <v>41.15</v>
      </c>
      <c r="E11" s="6">
        <v>38.653571428571425</v>
      </c>
      <c r="F11" s="6">
        <v>27.675999999999998</v>
      </c>
      <c r="G11" s="6">
        <f t="shared" si="1"/>
        <v>1.3966458819399996</v>
      </c>
      <c r="H11" s="10">
        <v>3.98</v>
      </c>
      <c r="I11" s="10">
        <v>3.8</v>
      </c>
      <c r="J11" s="10">
        <v>16.25</v>
      </c>
      <c r="K11" s="10">
        <f t="shared" si="2"/>
        <v>9.6958481877578837</v>
      </c>
      <c r="L11" s="10">
        <v>14.9</v>
      </c>
      <c r="M11" s="12">
        <f>E11*H11/100</f>
        <v>1.5384121428571427</v>
      </c>
      <c r="N11" s="10">
        <f>I11*E11/100</f>
        <v>1.468835714285714</v>
      </c>
      <c r="O11" s="10">
        <f>E11*(0.4+0.15*H11)</f>
        <v>38.537610714285712</v>
      </c>
      <c r="P11" s="10">
        <f>(0.3246*E11)+(12.86*E11*H11/100)+(7.04*E11*I11/100)</f>
        <v>42.671532871428568</v>
      </c>
      <c r="Q11" s="10">
        <f t="shared" si="3"/>
        <v>1.3924559442941795</v>
      </c>
      <c r="R11" s="10">
        <f t="shared" si="0"/>
        <v>1.5418244280758986</v>
      </c>
      <c r="S11">
        <v>2</v>
      </c>
    </row>
    <row r="12" spans="1:19" x14ac:dyDescent="0.25">
      <c r="A12" s="9">
        <v>199297</v>
      </c>
      <c r="B12" s="10">
        <v>2.68</v>
      </c>
      <c r="C12" s="11">
        <v>0</v>
      </c>
      <c r="D12" s="5">
        <v>46.816666666666663</v>
      </c>
      <c r="E12" s="6">
        <v>40.63214285714286</v>
      </c>
      <c r="F12" s="6">
        <v>27.675999999999998</v>
      </c>
      <c r="G12" s="6">
        <f t="shared" si="1"/>
        <v>1.468136394606983</v>
      </c>
      <c r="H12" s="10">
        <v>3.67</v>
      </c>
      <c r="I12" s="10">
        <v>3.4649999999999999</v>
      </c>
      <c r="J12" s="10">
        <v>14.100000000000001</v>
      </c>
      <c r="K12" s="10">
        <f t="shared" si="2"/>
        <v>9.5539300763662602</v>
      </c>
      <c r="L12" s="10">
        <v>15.25</v>
      </c>
      <c r="M12" s="12">
        <f>E12*H12/100</f>
        <v>1.491199642857143</v>
      </c>
      <c r="N12" s="10">
        <f>I12*E12/100</f>
        <v>1.40790375</v>
      </c>
      <c r="O12" s="10">
        <f>E12*(0.4+0.15*H12)</f>
        <v>38.620851785714287</v>
      </c>
      <c r="P12" s="10">
        <f>(0.3246*E12)+(12.86*E12*H12/100)+(7.04*E12*I12/100)</f>
        <v>42.277663378571425</v>
      </c>
      <c r="Q12" s="10">
        <f t="shared" si="3"/>
        <v>1.3954636430739373</v>
      </c>
      <c r="R12" s="10">
        <f t="shared" si="0"/>
        <v>1.5275929823157763</v>
      </c>
    </row>
    <row r="13" spans="1:19" x14ac:dyDescent="0.25">
      <c r="A13" s="9">
        <v>199866</v>
      </c>
      <c r="B13" s="10">
        <v>2.68</v>
      </c>
      <c r="C13" s="11">
        <v>0</v>
      </c>
      <c r="D13" s="5">
        <v>45.616666666666667</v>
      </c>
      <c r="E13" s="6">
        <v>42.08214285714287</v>
      </c>
      <c r="F13" s="6">
        <v>27.675999999999998</v>
      </c>
      <c r="G13" s="6">
        <f t="shared" si="1"/>
        <v>1.5205283587636533</v>
      </c>
      <c r="H13" s="10">
        <v>3.97</v>
      </c>
      <c r="I13" s="10">
        <v>3.35</v>
      </c>
      <c r="J13" s="10">
        <v>12.4</v>
      </c>
      <c r="K13" s="10">
        <f t="shared" si="2"/>
        <v>9.425451751593128</v>
      </c>
      <c r="L13" s="10">
        <v>18.3</v>
      </c>
      <c r="M13" s="10">
        <v>1.6706610714285719</v>
      </c>
      <c r="N13" s="10">
        <v>1.4097517857142861</v>
      </c>
      <c r="O13" s="10">
        <v>41.892773214285732</v>
      </c>
      <c r="P13" s="10">
        <v>45.069217521428584</v>
      </c>
      <c r="Q13" s="10">
        <f t="shared" si="3"/>
        <v>1.5136859811492172</v>
      </c>
      <c r="R13" s="10">
        <f t="shared" si="0"/>
        <v>1.628458502725415</v>
      </c>
    </row>
    <row r="14" spans="1:19" x14ac:dyDescent="0.25">
      <c r="A14" s="9">
        <v>194323</v>
      </c>
      <c r="B14" s="10">
        <v>2.68</v>
      </c>
      <c r="C14" s="11">
        <v>0</v>
      </c>
      <c r="D14" s="5">
        <v>42.783333333333331</v>
      </c>
      <c r="E14" s="6">
        <v>38.696428571428569</v>
      </c>
      <c r="F14" s="6">
        <v>27.675999999999998</v>
      </c>
      <c r="G14" s="6">
        <f t="shared" si="1"/>
        <v>1.3981944129002952</v>
      </c>
      <c r="H14" s="10">
        <v>5.6</v>
      </c>
      <c r="I14" s="10">
        <v>3.645</v>
      </c>
      <c r="J14" s="10">
        <v>9.4</v>
      </c>
      <c r="K14" s="10">
        <f t="shared" si="2"/>
        <v>9.1484649682580947</v>
      </c>
      <c r="L14" s="10">
        <v>16.350000000000001</v>
      </c>
      <c r="M14" s="10">
        <v>2.1669999999999998</v>
      </c>
      <c r="N14" s="10">
        <v>1.4104848214285712</v>
      </c>
      <c r="O14" s="10">
        <v>47.983571428571423</v>
      </c>
      <c r="P14" s="10">
        <v>50.358293857142854</v>
      </c>
      <c r="Q14" s="10">
        <f t="shared" si="3"/>
        <v>1.7337610719963661</v>
      </c>
      <c r="R14" s="10">
        <f t="shared" si="0"/>
        <v>1.8195654667272314</v>
      </c>
    </row>
    <row r="15" spans="1:19" x14ac:dyDescent="0.25">
      <c r="A15" s="9">
        <v>194300</v>
      </c>
      <c r="B15" s="10">
        <v>2.68</v>
      </c>
      <c r="C15" s="11">
        <v>0</v>
      </c>
      <c r="D15" s="5">
        <v>44.949999999999996</v>
      </c>
      <c r="E15" s="6">
        <v>39.221428571428575</v>
      </c>
      <c r="F15" s="6">
        <v>27.675999999999998</v>
      </c>
      <c r="G15" s="6">
        <f t="shared" si="1"/>
        <v>1.4171639171639174</v>
      </c>
      <c r="H15" s="10">
        <v>4.9049999999999994</v>
      </c>
      <c r="I15" s="10">
        <v>3.4750000000000001</v>
      </c>
      <c r="J15" s="10">
        <v>9.25</v>
      </c>
      <c r="K15" s="10">
        <f t="shared" si="2"/>
        <v>9.1323788305064717</v>
      </c>
      <c r="L15" s="10">
        <v>17.2</v>
      </c>
      <c r="M15" s="10">
        <v>1.9238110714285712</v>
      </c>
      <c r="N15" s="10">
        <v>1.362944642857143</v>
      </c>
      <c r="O15" s="10">
        <v>44.545737499999994</v>
      </c>
      <c r="P15" s="10">
        <v>47.066616378571439</v>
      </c>
      <c r="Q15" s="10">
        <f t="shared" si="3"/>
        <v>1.6095439189189189</v>
      </c>
      <c r="R15" s="10">
        <f t="shared" si="0"/>
        <v>1.7006292953667959</v>
      </c>
    </row>
    <row r="16" spans="1:19" x14ac:dyDescent="0.25">
      <c r="A16" s="9">
        <v>199579</v>
      </c>
      <c r="B16" s="10">
        <v>2.68</v>
      </c>
      <c r="C16" s="11">
        <v>0</v>
      </c>
      <c r="D16" s="5">
        <v>41.466666666666669</v>
      </c>
      <c r="E16" s="6">
        <v>38.621428571428559</v>
      </c>
      <c r="F16" s="6">
        <v>27.675999999999998</v>
      </c>
      <c r="G16" s="6">
        <f t="shared" si="1"/>
        <v>1.3954844837197775</v>
      </c>
      <c r="H16" s="10">
        <v>4.2550000000000008</v>
      </c>
      <c r="I16" s="10">
        <v>3.6</v>
      </c>
      <c r="J16" s="10">
        <v>9</v>
      </c>
      <c r="K16" s="10">
        <f t="shared" si="2"/>
        <v>9.1049798563183568</v>
      </c>
      <c r="L16" s="10">
        <v>18.649999999999999</v>
      </c>
      <c r="M16" s="10">
        <v>1.6433417857142854</v>
      </c>
      <c r="N16" s="10">
        <v>1.3903714285714281</v>
      </c>
      <c r="O16" s="10">
        <v>40.098698214285704</v>
      </c>
      <c r="P16" s="10">
        <v>43.458105935714279</v>
      </c>
      <c r="Q16" s="10">
        <f t="shared" si="3"/>
        <v>1.448861765222059</v>
      </c>
      <c r="R16" s="10">
        <f t="shared" si="0"/>
        <v>1.5702451920694567</v>
      </c>
    </row>
    <row r="17" spans="1:18" x14ac:dyDescent="0.25">
      <c r="A17" s="9">
        <v>196418</v>
      </c>
      <c r="B17" s="10">
        <v>2.68</v>
      </c>
      <c r="C17" s="11">
        <v>0</v>
      </c>
      <c r="D17" s="5">
        <v>43.366666666666667</v>
      </c>
      <c r="E17" s="6">
        <v>37.292857142857152</v>
      </c>
      <c r="F17" s="6">
        <v>27.675999999999998</v>
      </c>
      <c r="G17" s="6">
        <f t="shared" si="1"/>
        <v>1.3474800239506126</v>
      </c>
      <c r="H17" s="10">
        <v>5.0549999999999997</v>
      </c>
      <c r="I17" s="10">
        <v>3.4649999999999999</v>
      </c>
      <c r="J17" s="10">
        <v>7.25</v>
      </c>
      <c r="K17" s="10">
        <f t="shared" si="2"/>
        <v>8.8887567478487206</v>
      </c>
      <c r="L17" s="10">
        <v>13.7</v>
      </c>
      <c r="M17" s="10">
        <v>1.8851539285714289</v>
      </c>
      <c r="N17" s="10">
        <v>1.2921975000000003</v>
      </c>
      <c r="O17" s="10">
        <v>43.194451785714293</v>
      </c>
      <c r="P17" s="10">
        <v>45.445411350000008</v>
      </c>
      <c r="Q17" s="10">
        <f t="shared" si="3"/>
        <v>1.5607187377407969</v>
      </c>
      <c r="R17" s="10">
        <f t="shared" si="0"/>
        <v>1.6420512845064319</v>
      </c>
    </row>
    <row r="18" spans="1:18" x14ac:dyDescent="0.25">
      <c r="A18" s="9">
        <v>194312</v>
      </c>
      <c r="B18" s="10">
        <v>2.68</v>
      </c>
      <c r="C18" s="11">
        <v>0</v>
      </c>
      <c r="D18" s="5">
        <v>41.483333333333341</v>
      </c>
      <c r="E18" s="6">
        <v>36.475000000000001</v>
      </c>
      <c r="F18" s="6">
        <v>27.675999999999998</v>
      </c>
      <c r="G18" s="6">
        <f t="shared" si="1"/>
        <v>1.3179288914583034</v>
      </c>
      <c r="H18" s="10">
        <v>4.6100000000000003</v>
      </c>
      <c r="I18" s="10">
        <v>3.4950000000000001</v>
      </c>
      <c r="J18" s="10">
        <v>6.85</v>
      </c>
      <c r="K18" s="10">
        <f t="shared" si="2"/>
        <v>8.8320039312562706</v>
      </c>
      <c r="L18" s="10">
        <v>19.25</v>
      </c>
      <c r="M18" s="10">
        <v>1.6814975000000001</v>
      </c>
      <c r="N18" s="10">
        <v>1.2748012500000001</v>
      </c>
      <c r="O18" s="10">
        <v>39.812462499999995</v>
      </c>
      <c r="P18" s="10">
        <v>42.438443649999996</v>
      </c>
      <c r="Q18" s="10">
        <f t="shared" si="3"/>
        <v>1.4385193850267379</v>
      </c>
      <c r="R18" s="10">
        <f t="shared" si="0"/>
        <v>1.5334023576383871</v>
      </c>
    </row>
    <row r="19" spans="1:18" x14ac:dyDescent="0.25">
      <c r="A19" s="9">
        <v>196617</v>
      </c>
      <c r="B19" s="10">
        <v>2.68</v>
      </c>
      <c r="C19" s="11">
        <v>0</v>
      </c>
      <c r="D19" s="5">
        <v>45.70000000000001</v>
      </c>
      <c r="E19" s="6">
        <v>47.335714285714289</v>
      </c>
      <c r="F19" s="6">
        <v>27.675999999999998</v>
      </c>
      <c r="G19" s="6">
        <f t="shared" si="1"/>
        <v>1.7103524456465635</v>
      </c>
      <c r="H19" s="10">
        <v>4.05</v>
      </c>
      <c r="I19" s="10">
        <v>3.33</v>
      </c>
      <c r="J19" s="10">
        <v>6.6</v>
      </c>
      <c r="K19" s="10">
        <f t="shared" si="2"/>
        <v>8.794824928014517</v>
      </c>
      <c r="L19" s="10">
        <v>17.3</v>
      </c>
      <c r="M19" s="10">
        <v>1.9170964285714285</v>
      </c>
      <c r="N19" s="10">
        <v>1.5762792857142858</v>
      </c>
      <c r="O19" s="10">
        <v>47.690732142857136</v>
      </c>
      <c r="P19" s="10">
        <v>51.116039100000002</v>
      </c>
      <c r="Q19" s="10">
        <f t="shared" si="3"/>
        <v>1.7231800889889124</v>
      </c>
      <c r="R19" s="10">
        <f t="shared" si="0"/>
        <v>1.8469446126607894</v>
      </c>
    </row>
    <row r="20" spans="1:18" x14ac:dyDescent="0.25">
      <c r="A20" s="9">
        <v>198345</v>
      </c>
      <c r="B20" s="10">
        <v>2.68</v>
      </c>
      <c r="C20" s="11">
        <v>0</v>
      </c>
      <c r="D20" s="5">
        <v>46.033333333333331</v>
      </c>
      <c r="E20" s="6">
        <v>42.121428571428567</v>
      </c>
      <c r="F20" s="6">
        <v>27.675999999999998</v>
      </c>
      <c r="G20" s="6">
        <f t="shared" si="1"/>
        <v>1.5219478454772573</v>
      </c>
      <c r="H20" s="10">
        <v>3.5949999999999998</v>
      </c>
      <c r="I20" s="10">
        <v>3.1950000000000003</v>
      </c>
      <c r="J20" s="10">
        <v>6.5</v>
      </c>
      <c r="K20" s="10">
        <f t="shared" si="2"/>
        <v>8.7795574558837277</v>
      </c>
      <c r="L20" s="10">
        <v>16.45</v>
      </c>
      <c r="M20" s="10">
        <v>1.5142653571428568</v>
      </c>
      <c r="N20" s="10">
        <v>1.3457796428571427</v>
      </c>
      <c r="O20" s="10">
        <v>39.562551785714277</v>
      </c>
      <c r="P20" s="10">
        <v>42.620356892857131</v>
      </c>
      <c r="Q20" s="10">
        <f t="shared" si="3"/>
        <v>1.4294895138645136</v>
      </c>
      <c r="R20" s="10">
        <f t="shared" si="0"/>
        <v>1.5399753177069351</v>
      </c>
    </row>
    <row r="21" spans="1:18" x14ac:dyDescent="0.25">
      <c r="A21" s="9">
        <v>198625</v>
      </c>
      <c r="B21" s="10">
        <v>2.68</v>
      </c>
      <c r="C21" s="11">
        <v>0</v>
      </c>
      <c r="D21" s="5">
        <v>43.15</v>
      </c>
      <c r="E21" s="6">
        <v>41.792857142857152</v>
      </c>
      <c r="F21" s="6">
        <v>27.675999999999998</v>
      </c>
      <c r="G21" s="6">
        <f t="shared" si="1"/>
        <v>1.5100757747816576</v>
      </c>
      <c r="H21" s="10">
        <v>4.6099999999999994</v>
      </c>
      <c r="I21" s="10">
        <v>3.915</v>
      </c>
      <c r="J21" s="10">
        <v>5.95</v>
      </c>
      <c r="K21" s="10">
        <f t="shared" si="2"/>
        <v>8.6911464985396751</v>
      </c>
      <c r="L21" s="10">
        <v>15.100000000000001</v>
      </c>
      <c r="M21" s="10">
        <v>1.9266507142857145</v>
      </c>
      <c r="N21" s="10">
        <v>1.6361903571428575</v>
      </c>
      <c r="O21" s="10">
        <v>45.61690357142858</v>
      </c>
      <c r="P21" s="10">
        <v>49.861469728571436</v>
      </c>
      <c r="Q21" s="10">
        <f t="shared" si="3"/>
        <v>1.6482477081741791</v>
      </c>
      <c r="R21" s="10">
        <f t="shared" si="0"/>
        <v>1.8016140240125538</v>
      </c>
    </row>
    <row r="22" spans="1:18" x14ac:dyDescent="0.25">
      <c r="A22" s="9">
        <v>199036</v>
      </c>
      <c r="B22" s="10">
        <v>2.68</v>
      </c>
      <c r="C22" s="11">
        <v>0</v>
      </c>
      <c r="D22" s="5">
        <v>43</v>
      </c>
      <c r="E22" s="6">
        <v>40.767857142857132</v>
      </c>
      <c r="F22" s="6">
        <v>27.675999999999998</v>
      </c>
      <c r="G22" s="6">
        <f t="shared" si="1"/>
        <v>1.4730400759812521</v>
      </c>
      <c r="H22" s="10">
        <v>4.7549999999999999</v>
      </c>
      <c r="I22" s="10">
        <v>3.5149999999999997</v>
      </c>
      <c r="J22" s="10">
        <v>5.5</v>
      </c>
      <c r="K22" s="10">
        <f t="shared" si="2"/>
        <v>8.6125033712205621</v>
      </c>
      <c r="L22" s="10">
        <v>18.100000000000001</v>
      </c>
      <c r="M22" s="10">
        <v>1.9385116071428568</v>
      </c>
      <c r="N22" s="10">
        <v>1.4329901785714281</v>
      </c>
      <c r="O22" s="10">
        <v>45.384816964285697</v>
      </c>
      <c r="P22" s="10">
        <v>48.250756553571414</v>
      </c>
      <c r="Q22" s="10">
        <f t="shared" si="3"/>
        <v>1.6398618645861287</v>
      </c>
      <c r="R22" s="10">
        <f t="shared" si="0"/>
        <v>1.7434151088875349</v>
      </c>
    </row>
    <row r="23" spans="1:18" x14ac:dyDescent="0.25">
      <c r="A23" s="9">
        <v>199320</v>
      </c>
      <c r="B23" s="10">
        <v>2.68</v>
      </c>
      <c r="C23" s="11">
        <v>0</v>
      </c>
      <c r="D23" s="5">
        <v>45.216666666666669</v>
      </c>
      <c r="E23" s="6">
        <v>39.917857142857144</v>
      </c>
      <c r="F23" s="6">
        <v>27.675999999999998</v>
      </c>
      <c r="G23" s="6">
        <f t="shared" si="1"/>
        <v>1.4423275452687219</v>
      </c>
      <c r="H23" s="10">
        <v>4.24</v>
      </c>
      <c r="I23" s="10">
        <v>3.6349999999999998</v>
      </c>
      <c r="J23" s="10">
        <v>4.6500000000000004</v>
      </c>
      <c r="K23" s="10">
        <f t="shared" si="2"/>
        <v>8.4446224985814027</v>
      </c>
      <c r="L23" s="10">
        <v>17.149999999999999</v>
      </c>
      <c r="M23" s="10">
        <v>1.6925171428571431</v>
      </c>
      <c r="N23" s="10">
        <v>1.4510141071428573</v>
      </c>
      <c r="O23" s="10">
        <v>41.354900000000001</v>
      </c>
      <c r="P23" s="10">
        <v>44.938246200000002</v>
      </c>
      <c r="Q23" s="10">
        <f t="shared" si="3"/>
        <v>1.4942513368983958</v>
      </c>
      <c r="R23" s="10">
        <f t="shared" si="0"/>
        <v>1.6237261959820786</v>
      </c>
    </row>
    <row r="24" spans="1:18" x14ac:dyDescent="0.25">
      <c r="A24" s="9">
        <v>185749</v>
      </c>
      <c r="B24" s="10">
        <v>2.68</v>
      </c>
      <c r="C24" s="11">
        <v>0</v>
      </c>
      <c r="D24" s="5">
        <v>43.099999999999994</v>
      </c>
      <c r="E24" s="6">
        <v>42.771428571428579</v>
      </c>
      <c r="F24" s="6">
        <v>27.675999999999998</v>
      </c>
      <c r="G24" s="6">
        <f t="shared" si="1"/>
        <v>1.5454338983750753</v>
      </c>
      <c r="H24" s="10">
        <v>4.07</v>
      </c>
      <c r="I24" s="10">
        <v>3.67</v>
      </c>
      <c r="J24" s="10">
        <v>4.55</v>
      </c>
      <c r="K24" s="10">
        <f t="shared" si="2"/>
        <v>8.4228825119449962</v>
      </c>
      <c r="L24" s="10">
        <v>14.4</v>
      </c>
      <c r="M24" s="10">
        <v>1.7407971428571432</v>
      </c>
      <c r="N24" s="10">
        <v>1.5697114285714289</v>
      </c>
      <c r="O24" s="10">
        <v>43.220528571428581</v>
      </c>
      <c r="P24" s="10">
        <v>47.321025428571438</v>
      </c>
      <c r="Q24" s="10">
        <f t="shared" si="3"/>
        <v>1.5616609543080135</v>
      </c>
      <c r="R24" s="10">
        <f t="shared" si="0"/>
        <v>1.709821702145232</v>
      </c>
    </row>
    <row r="25" spans="1:18" x14ac:dyDescent="0.25">
      <c r="A25" s="9">
        <v>199279</v>
      </c>
      <c r="B25" s="10">
        <v>2.68</v>
      </c>
      <c r="C25" s="11">
        <v>0</v>
      </c>
      <c r="D25" s="5">
        <v>43.133333333333333</v>
      </c>
      <c r="E25" s="6">
        <v>37.571428571428569</v>
      </c>
      <c r="F25" s="6">
        <v>27.675999999999998</v>
      </c>
      <c r="G25" s="6">
        <f t="shared" si="1"/>
        <v>1.357545475192534</v>
      </c>
      <c r="H25" s="10">
        <v>4.915</v>
      </c>
      <c r="I25" s="10">
        <v>3.66</v>
      </c>
      <c r="J25" s="10">
        <v>3.35</v>
      </c>
      <c r="K25" s="10">
        <f t="shared" si="2"/>
        <v>8.1167156248191112</v>
      </c>
      <c r="L25" s="10">
        <v>15.5</v>
      </c>
      <c r="M25" s="10">
        <v>1.8466357142857144</v>
      </c>
      <c r="N25" s="10">
        <v>1.3751142857142857</v>
      </c>
      <c r="O25" s="10">
        <v>42.728107142857134</v>
      </c>
      <c r="P25" s="10">
        <v>45.624225571428568</v>
      </c>
      <c r="Q25" s="10">
        <f t="shared" si="3"/>
        <v>1.5438685916627091</v>
      </c>
      <c r="R25" s="10">
        <f t="shared" si="0"/>
        <v>1.6485122695269754</v>
      </c>
    </row>
    <row r="26" spans="1:18" x14ac:dyDescent="0.25">
      <c r="A26" s="9">
        <v>194257</v>
      </c>
      <c r="B26" s="10">
        <v>2.68</v>
      </c>
      <c r="C26" s="11">
        <v>0</v>
      </c>
      <c r="D26" s="5">
        <v>45.216666666666669</v>
      </c>
      <c r="E26" s="6">
        <v>42.285714285714292</v>
      </c>
      <c r="F26" s="6">
        <v>27.675999999999998</v>
      </c>
      <c r="G26" s="6">
        <f t="shared" si="1"/>
        <v>1.5278838808250577</v>
      </c>
      <c r="H26" s="10">
        <v>4.3149999999999995</v>
      </c>
      <c r="I26" s="10">
        <v>3.4749999999999996</v>
      </c>
      <c r="J26" s="10">
        <v>2.7</v>
      </c>
      <c r="K26" s="10">
        <f t="shared" si="2"/>
        <v>7.90100705199242</v>
      </c>
      <c r="L26" s="10">
        <v>14.55</v>
      </c>
      <c r="M26" s="10">
        <v>1.8246285714285717</v>
      </c>
      <c r="N26" s="10">
        <v>1.4694285714285715</v>
      </c>
      <c r="O26" s="10">
        <v>44.283714285714289</v>
      </c>
      <c r="P26" s="10">
        <v>47.535443428571426</v>
      </c>
      <c r="Q26" s="10">
        <f t="shared" si="3"/>
        <v>1.6000763941940415</v>
      </c>
      <c r="R26" s="10">
        <f t="shared" si="0"/>
        <v>1.7175691367456074</v>
      </c>
    </row>
    <row r="27" spans="1:18" x14ac:dyDescent="0.25">
      <c r="A27" s="9">
        <v>199376</v>
      </c>
      <c r="B27" s="10">
        <v>2.68</v>
      </c>
      <c r="C27" s="11">
        <v>0</v>
      </c>
      <c r="D27" s="5">
        <v>41.25</v>
      </c>
      <c r="E27" s="6">
        <v>38.235714285714288</v>
      </c>
      <c r="F27" s="6">
        <v>27.675999999999998</v>
      </c>
      <c r="G27" s="6">
        <f t="shared" si="1"/>
        <v>1.381547705077117</v>
      </c>
      <c r="H27" s="10">
        <v>4.51</v>
      </c>
      <c r="I27" s="10">
        <v>3.62</v>
      </c>
      <c r="J27" s="10">
        <v>2.5999999999999996</v>
      </c>
      <c r="K27" s="10">
        <f t="shared" si="2"/>
        <v>7.8632667240095735</v>
      </c>
      <c r="L27" s="10">
        <v>18.049999999999997</v>
      </c>
      <c r="M27" s="12">
        <f>E27*H27/100</f>
        <v>1.724430714285714</v>
      </c>
      <c r="N27" s="10">
        <f>I27*E27/100</f>
        <v>1.3841328571428573</v>
      </c>
      <c r="O27" s="10">
        <f>E27*(0.4+0.15*H27)</f>
        <v>41.160746428571429</v>
      </c>
      <c r="P27" s="10">
        <f>(0.3246*E27)+(12.86*E27*H27/100)+(7.04*E27*I27/100)</f>
        <v>44.331787157142863</v>
      </c>
      <c r="Q27" s="10">
        <f t="shared" si="3"/>
        <v>1.4872361045155165</v>
      </c>
      <c r="R27" s="10">
        <f t="shared" si="0"/>
        <v>1.6018133818883822</v>
      </c>
    </row>
    <row r="28" spans="1:18" x14ac:dyDescent="0.25">
      <c r="A28" s="9">
        <v>191304</v>
      </c>
      <c r="B28" s="10">
        <v>2.68</v>
      </c>
      <c r="C28" s="11">
        <v>0</v>
      </c>
      <c r="D28" s="5">
        <v>43</v>
      </c>
      <c r="E28" s="6">
        <v>39.857142857142875</v>
      </c>
      <c r="F28" s="6">
        <v>27.675999999999998</v>
      </c>
      <c r="G28" s="6">
        <f t="shared" si="1"/>
        <v>1.4401337930749702</v>
      </c>
      <c r="H28" s="10">
        <v>5.81</v>
      </c>
      <c r="I28" s="10">
        <v>3.48</v>
      </c>
      <c r="J28" s="10">
        <v>2.4</v>
      </c>
      <c r="K28" s="10">
        <f t="shared" si="2"/>
        <v>7.7832240163360371</v>
      </c>
      <c r="L28" s="10">
        <v>18.3</v>
      </c>
      <c r="M28" s="10">
        <v>2.315700000000001</v>
      </c>
      <c r="N28" s="10">
        <v>1.3870285714285719</v>
      </c>
      <c r="O28" s="10">
        <v>50.678357142857166</v>
      </c>
      <c r="P28" s="10">
        <v>52.482211714285739</v>
      </c>
      <c r="Q28" s="10">
        <f t="shared" si="3"/>
        <v>1.8311301178948247</v>
      </c>
      <c r="R28" s="10">
        <f t="shared" si="0"/>
        <v>1.8963076931018117</v>
      </c>
    </row>
    <row r="29" spans="1:18" x14ac:dyDescent="0.25">
      <c r="A29" s="9">
        <v>198416</v>
      </c>
      <c r="B29" s="10">
        <v>2.68</v>
      </c>
      <c r="C29" s="11">
        <v>0</v>
      </c>
      <c r="D29" s="5">
        <v>43.800000000000004</v>
      </c>
      <c r="E29" s="6">
        <v>39.035714285714285</v>
      </c>
      <c r="F29" s="6">
        <v>27.675999999999998</v>
      </c>
      <c r="G29" s="6">
        <f t="shared" si="1"/>
        <v>1.4104536163359693</v>
      </c>
      <c r="H29" s="10">
        <v>4.07</v>
      </c>
      <c r="I29" s="10">
        <v>3.74</v>
      </c>
      <c r="J29" s="10">
        <v>2.4</v>
      </c>
      <c r="K29" s="10">
        <f t="shared" si="2"/>
        <v>7.7832240163360371</v>
      </c>
      <c r="L29" s="10">
        <v>14.7</v>
      </c>
      <c r="M29" s="10">
        <v>1.5887535714285717</v>
      </c>
      <c r="N29" s="10">
        <v>1.4599357142857143</v>
      </c>
      <c r="O29" s="10">
        <v>39.445589285714284</v>
      </c>
      <c r="P29" s="10">
        <v>43.380311214285719</v>
      </c>
      <c r="Q29" s="10">
        <f t="shared" si="3"/>
        <v>1.4252633793074969</v>
      </c>
      <c r="R29" s="10">
        <f t="shared" si="0"/>
        <v>1.5674342829269303</v>
      </c>
    </row>
    <row r="30" spans="1:18" x14ac:dyDescent="0.25">
      <c r="A30" s="9">
        <v>192143</v>
      </c>
      <c r="B30" s="10">
        <v>2.68</v>
      </c>
      <c r="C30" s="11">
        <v>0</v>
      </c>
      <c r="D30" s="5">
        <v>43.883333333333333</v>
      </c>
      <c r="E30" s="6">
        <v>43.93571428571429</v>
      </c>
      <c r="F30" s="6">
        <v>27.675999999999998</v>
      </c>
      <c r="G30" s="6">
        <f t="shared" si="1"/>
        <v>1.5875023227964407</v>
      </c>
      <c r="H30" s="10">
        <v>3.5449999999999999</v>
      </c>
      <c r="I30" s="10">
        <v>3.145</v>
      </c>
      <c r="J30" s="10">
        <v>2.0499999999999998</v>
      </c>
      <c r="K30" s="10">
        <f t="shared" si="2"/>
        <v>7.6255950721324535</v>
      </c>
      <c r="L30" s="10">
        <v>17.8</v>
      </c>
      <c r="M30" s="10">
        <v>1.5575210714285717</v>
      </c>
      <c r="N30" s="10">
        <v>1.3817782142857142</v>
      </c>
      <c r="O30" s="10">
        <v>40.93710178571429</v>
      </c>
      <c r="P30" s="10">
        <v>44.018972464285717</v>
      </c>
      <c r="Q30" s="10">
        <f t="shared" si="3"/>
        <v>1.4791552892655837</v>
      </c>
      <c r="R30" s="10">
        <f t="shared" si="0"/>
        <v>1.5905106396981399</v>
      </c>
    </row>
    <row r="31" spans="1:18" x14ac:dyDescent="0.25">
      <c r="A31" s="9">
        <v>190982</v>
      </c>
      <c r="B31" s="10">
        <v>2.68</v>
      </c>
      <c r="C31" s="11">
        <v>0</v>
      </c>
      <c r="D31" s="5">
        <v>42.79999999999999</v>
      </c>
      <c r="E31" s="6">
        <v>42.478571428571435</v>
      </c>
      <c r="F31" s="6">
        <v>27.675999999999998</v>
      </c>
      <c r="G31" s="6">
        <f t="shared" si="1"/>
        <v>1.534852270146388</v>
      </c>
      <c r="H31" s="10">
        <v>4.2650000000000006</v>
      </c>
      <c r="I31" s="10">
        <v>3.4950000000000001</v>
      </c>
      <c r="J31" s="10">
        <v>1.5499999999999998</v>
      </c>
      <c r="K31" s="10">
        <f t="shared" si="2"/>
        <v>7.3460102099132918</v>
      </c>
      <c r="L31" s="10">
        <v>14.850000000000001</v>
      </c>
      <c r="M31" s="10">
        <v>1.8117110714285718</v>
      </c>
      <c r="N31" s="10">
        <v>1.4846260714285717</v>
      </c>
      <c r="O31" s="10">
        <v>44.167094642857158</v>
      </c>
      <c r="P31" s="10">
        <v>47.538916207142861</v>
      </c>
      <c r="Q31" s="10">
        <f t="shared" si="3"/>
        <v>1.5958626478847073</v>
      </c>
      <c r="R31" s="10">
        <f t="shared" si="0"/>
        <v>1.7176946165321167</v>
      </c>
    </row>
    <row r="32" spans="1:18" x14ac:dyDescent="0.25">
      <c r="A32" s="9">
        <v>194419</v>
      </c>
      <c r="B32" s="10">
        <v>2.68</v>
      </c>
      <c r="C32" s="11">
        <v>0</v>
      </c>
      <c r="D32" s="5">
        <v>44.416666666666664</v>
      </c>
      <c r="E32" s="6">
        <v>44.667857142857137</v>
      </c>
      <c r="F32" s="6">
        <v>27.675999999999998</v>
      </c>
      <c r="G32" s="6">
        <f t="shared" si="1"/>
        <v>1.613956393368158</v>
      </c>
      <c r="H32" s="10">
        <v>4.38</v>
      </c>
      <c r="I32" s="10">
        <v>3.4950000000000001</v>
      </c>
      <c r="J32" s="10">
        <v>0.95</v>
      </c>
      <c r="K32" s="10">
        <f t="shared" si="2"/>
        <v>6.8564619845945867</v>
      </c>
      <c r="L32" s="10">
        <v>17.5</v>
      </c>
      <c r="M32" s="10">
        <v>1.9564521428571424</v>
      </c>
      <c r="N32" s="10">
        <v>1.561141607142857</v>
      </c>
      <c r="O32" s="10">
        <v>47.213924999999989</v>
      </c>
      <c r="P32" s="10">
        <v>50.649597899999996</v>
      </c>
      <c r="Q32" s="10">
        <f t="shared" si="3"/>
        <v>1.7059519077901428</v>
      </c>
      <c r="R32" s="10">
        <f t="shared" si="0"/>
        <v>1.8300909777424483</v>
      </c>
    </row>
    <row r="33" spans="1:18" x14ac:dyDescent="0.25">
      <c r="A33" s="9">
        <v>199228</v>
      </c>
      <c r="B33" s="10">
        <v>2.68</v>
      </c>
      <c r="C33" s="11">
        <v>1000</v>
      </c>
      <c r="D33" s="5">
        <v>43.25</v>
      </c>
      <c r="E33" s="6">
        <v>39.203571428571422</v>
      </c>
      <c r="F33" s="6">
        <v>27.6</v>
      </c>
      <c r="G33" s="6">
        <f t="shared" si="1"/>
        <v>1.4204192546583847</v>
      </c>
      <c r="H33" s="10">
        <v>4.7300000000000004</v>
      </c>
      <c r="I33" s="10">
        <v>3.61</v>
      </c>
      <c r="J33" s="10">
        <v>97.649999999999991</v>
      </c>
      <c r="K33" s="10">
        <f t="shared" si="2"/>
        <v>11.489144936304825</v>
      </c>
      <c r="L33" s="10">
        <v>16.149999999999999</v>
      </c>
      <c r="M33" s="10">
        <v>1.8543289285714284</v>
      </c>
      <c r="N33" s="10">
        <v>1.4152489285714283</v>
      </c>
      <c r="O33" s="10">
        <v>43.496362499999996</v>
      </c>
      <c r="P33" s="10">
        <v>46.535501764285705</v>
      </c>
      <c r="Q33" s="10">
        <f t="shared" si="3"/>
        <v>1.575955163043478</v>
      </c>
      <c r="R33" s="10">
        <f t="shared" si="0"/>
        <v>1.6860689045031052</v>
      </c>
    </row>
    <row r="34" spans="1:18" x14ac:dyDescent="0.25">
      <c r="A34" s="9">
        <v>198228</v>
      </c>
      <c r="B34" s="10">
        <v>2.68</v>
      </c>
      <c r="C34" s="11">
        <v>1000</v>
      </c>
      <c r="D34" s="5">
        <v>42.550000000000004</v>
      </c>
      <c r="E34" s="6">
        <v>41.282142857142858</v>
      </c>
      <c r="F34" s="6">
        <v>27.6</v>
      </c>
      <c r="G34" s="6">
        <f t="shared" si="1"/>
        <v>1.4957298136645962</v>
      </c>
      <c r="H34" s="10">
        <v>4.07</v>
      </c>
      <c r="I34" s="10">
        <v>3.4749999999999996</v>
      </c>
      <c r="J34" s="10">
        <v>40.700000000000003</v>
      </c>
      <c r="K34" s="10">
        <f t="shared" si="2"/>
        <v>10.613983371430686</v>
      </c>
      <c r="L34" s="10">
        <v>16.399999999999999</v>
      </c>
      <c r="M34" s="10">
        <v>1.6801832142857145</v>
      </c>
      <c r="N34" s="10">
        <v>1.434554464285714</v>
      </c>
      <c r="O34" s="10">
        <v>41.715605357142856</v>
      </c>
      <c r="P34" s="10">
        <v>45.10660313571428</v>
      </c>
      <c r="Q34" s="10">
        <f t="shared" si="3"/>
        <v>1.5114349767080744</v>
      </c>
      <c r="R34" s="10">
        <f t="shared" si="0"/>
        <v>1.6342972150621116</v>
      </c>
    </row>
    <row r="35" spans="1:18" x14ac:dyDescent="0.25">
      <c r="A35" s="9">
        <v>192415</v>
      </c>
      <c r="B35" s="10">
        <v>2.68</v>
      </c>
      <c r="C35" s="11">
        <v>1000</v>
      </c>
      <c r="D35" s="5">
        <v>46.516666666666673</v>
      </c>
      <c r="E35" s="6">
        <v>44.910714285714278</v>
      </c>
      <c r="F35" s="6">
        <v>27.6</v>
      </c>
      <c r="G35" s="6">
        <f t="shared" ref="G35:G66" si="4">E35/F35</f>
        <v>1.6271997929606621</v>
      </c>
      <c r="H35" s="10">
        <v>4.5199999999999996</v>
      </c>
      <c r="I35" s="10">
        <v>3.55</v>
      </c>
      <c r="J35" s="10">
        <v>27.7</v>
      </c>
      <c r="K35" s="10">
        <f t="shared" si="2"/>
        <v>10.229187692175429</v>
      </c>
      <c r="L35" s="10">
        <v>15.9</v>
      </c>
      <c r="M35" s="12">
        <f>E35*H35/100</f>
        <v>2.0299642857142852</v>
      </c>
      <c r="N35" s="10">
        <f>I35*E35/100</f>
        <v>1.5943303571428566</v>
      </c>
      <c r="O35" s="10">
        <f>E35*(0.4+0.15*H35)</f>
        <v>48.413749999999986</v>
      </c>
      <c r="P35" s="10">
        <f>(0.3246*E35)+(12.86*E35*H35/100)+(7.04*E35*I35/100)</f>
        <v>51.90744428571427</v>
      </c>
      <c r="Q35" s="10">
        <f t="shared" ref="Q35:Q66" si="5">O35/F35</f>
        <v>1.7541213768115935</v>
      </c>
      <c r="R35" s="10">
        <f t="shared" ref="R35:R66" si="6">P35/F35</f>
        <v>1.8807045031055893</v>
      </c>
    </row>
    <row r="36" spans="1:18" x14ac:dyDescent="0.25">
      <c r="A36" s="9">
        <v>198215</v>
      </c>
      <c r="B36" s="10">
        <v>2.68</v>
      </c>
      <c r="C36" s="11">
        <v>1000</v>
      </c>
      <c r="D36" s="5">
        <v>43.983333333333327</v>
      </c>
      <c r="E36" s="6">
        <v>42.610714285714273</v>
      </c>
      <c r="F36" s="6">
        <v>27.6</v>
      </c>
      <c r="G36" s="6">
        <f t="shared" si="4"/>
        <v>1.5438664596273286</v>
      </c>
      <c r="H36" s="10">
        <v>4.29</v>
      </c>
      <c r="I36" s="10">
        <v>3.25</v>
      </c>
      <c r="J36" s="10">
        <v>12</v>
      </c>
      <c r="K36" s="10">
        <f t="shared" si="2"/>
        <v>9.3926619287701367</v>
      </c>
      <c r="L36" s="10">
        <v>16.5</v>
      </c>
      <c r="M36" s="10">
        <v>1.8279996428571423</v>
      </c>
      <c r="N36" s="10">
        <v>1.3848482142857139</v>
      </c>
      <c r="O36" s="10">
        <v>44.46428035714284</v>
      </c>
      <c r="P36" s="10">
        <v>47.088844692857137</v>
      </c>
      <c r="Q36" s="10">
        <f t="shared" si="5"/>
        <v>1.6110246506211172</v>
      </c>
      <c r="R36" s="10">
        <f t="shared" si="6"/>
        <v>1.7061175613354034</v>
      </c>
    </row>
    <row r="37" spans="1:18" x14ac:dyDescent="0.25">
      <c r="A37" s="9">
        <v>199336</v>
      </c>
      <c r="B37" s="10">
        <v>2.68</v>
      </c>
      <c r="C37" s="11">
        <v>1000</v>
      </c>
      <c r="D37" s="5">
        <v>44.733333333333341</v>
      </c>
      <c r="E37" s="6">
        <v>42.378571428571433</v>
      </c>
      <c r="F37" s="6">
        <v>27.6</v>
      </c>
      <c r="G37" s="6">
        <f t="shared" si="4"/>
        <v>1.5354554865424432</v>
      </c>
      <c r="H37" s="10">
        <v>4.8550000000000004</v>
      </c>
      <c r="I37" s="10">
        <v>3.6749999999999998</v>
      </c>
      <c r="J37" s="10">
        <v>11.1</v>
      </c>
      <c r="K37" s="10">
        <f t="shared" si="2"/>
        <v>9.3147003873004248</v>
      </c>
      <c r="L37" s="10">
        <v>18.850000000000001</v>
      </c>
      <c r="M37" s="10">
        <v>2.0574796428571434</v>
      </c>
      <c r="N37" s="10">
        <v>1.5574125000000001</v>
      </c>
      <c r="O37" s="10">
        <v>47.81362321428572</v>
      </c>
      <c r="P37" s="10">
        <v>51.179456492857156</v>
      </c>
      <c r="Q37" s="10">
        <f t="shared" si="5"/>
        <v>1.7323776526915116</v>
      </c>
      <c r="R37" s="10">
        <f t="shared" si="6"/>
        <v>1.8543281337991722</v>
      </c>
    </row>
    <row r="38" spans="1:18" x14ac:dyDescent="0.25">
      <c r="A38" s="9">
        <v>199292</v>
      </c>
      <c r="B38" s="10">
        <v>2.68</v>
      </c>
      <c r="C38" s="11">
        <v>1000</v>
      </c>
      <c r="D38" s="5">
        <v>46.266666666666673</v>
      </c>
      <c r="E38" s="6">
        <v>42.199999999999996</v>
      </c>
      <c r="F38" s="6">
        <v>27.6</v>
      </c>
      <c r="G38" s="6">
        <f t="shared" si="4"/>
        <v>1.5289855072463765</v>
      </c>
      <c r="H38" s="10">
        <v>3.76</v>
      </c>
      <c r="I38" s="10">
        <v>3.3449999999999998</v>
      </c>
      <c r="J38" s="10">
        <v>10.8</v>
      </c>
      <c r="K38" s="10">
        <f t="shared" si="2"/>
        <v>9.2873014131123117</v>
      </c>
      <c r="L38" s="10">
        <v>15.95</v>
      </c>
      <c r="M38" s="10">
        <v>1.5867199999999997</v>
      </c>
      <c r="N38" s="10">
        <v>1.4115899999999997</v>
      </c>
      <c r="O38" s="10">
        <v>40.680799999999998</v>
      </c>
      <c r="P38" s="10">
        <v>44.040932799999993</v>
      </c>
      <c r="Q38" s="10">
        <f t="shared" si="5"/>
        <v>1.4739420289855072</v>
      </c>
      <c r="R38" s="10">
        <f t="shared" si="6"/>
        <v>1.5956859710144924</v>
      </c>
    </row>
    <row r="39" spans="1:18" x14ac:dyDescent="0.25">
      <c r="A39" s="9">
        <v>181365</v>
      </c>
      <c r="B39" s="10">
        <v>2.68</v>
      </c>
      <c r="C39" s="11">
        <v>1000</v>
      </c>
      <c r="D39" s="5">
        <v>45.133333333333333</v>
      </c>
      <c r="E39" s="6">
        <v>44.557142857142864</v>
      </c>
      <c r="F39" s="6">
        <v>27.6</v>
      </c>
      <c r="G39" s="6">
        <f t="shared" si="4"/>
        <v>1.6143892339544514</v>
      </c>
      <c r="H39" s="10">
        <v>4.3100000000000005</v>
      </c>
      <c r="I39" s="10">
        <v>3.17</v>
      </c>
      <c r="J39" s="10">
        <v>10.45</v>
      </c>
      <c r="K39" s="10">
        <f t="shared" si="2"/>
        <v>9.2543572573929573</v>
      </c>
      <c r="L39" s="10">
        <v>16.95</v>
      </c>
      <c r="M39" s="10">
        <v>1.9204128571428578</v>
      </c>
      <c r="N39" s="10">
        <v>1.4124614285714288</v>
      </c>
      <c r="O39" s="10">
        <v>46.629050000000007</v>
      </c>
      <c r="P39" s="10">
        <v>49.103486371428573</v>
      </c>
      <c r="Q39" s="10">
        <f t="shared" si="5"/>
        <v>1.6894583333333335</v>
      </c>
      <c r="R39" s="10">
        <f t="shared" si="6"/>
        <v>1.7791118250517599</v>
      </c>
    </row>
    <row r="40" spans="1:18" x14ac:dyDescent="0.25">
      <c r="A40" s="9">
        <v>196425</v>
      </c>
      <c r="B40" s="10">
        <v>2.68</v>
      </c>
      <c r="C40" s="11">
        <v>1000</v>
      </c>
      <c r="D40" s="5">
        <v>42.583333333333336</v>
      </c>
      <c r="E40" s="6">
        <v>38.214285714285708</v>
      </c>
      <c r="F40" s="6">
        <v>27.6</v>
      </c>
      <c r="G40" s="6">
        <f t="shared" si="4"/>
        <v>1.3845755693581778</v>
      </c>
      <c r="H40" s="10">
        <v>4.26</v>
      </c>
      <c r="I40" s="10">
        <v>3.3250000000000002</v>
      </c>
      <c r="J40" s="10">
        <v>10.3</v>
      </c>
      <c r="K40" s="10">
        <f t="shared" si="2"/>
        <v>9.2398991742177277</v>
      </c>
      <c r="L40" s="10">
        <v>17.399999999999999</v>
      </c>
      <c r="M40" s="10">
        <v>1.6279285714285712</v>
      </c>
      <c r="N40" s="10">
        <v>1.2706249999999999</v>
      </c>
      <c r="O40" s="10">
        <v>39.704642857142851</v>
      </c>
      <c r="P40" s="10">
        <v>42.284718571428563</v>
      </c>
      <c r="Q40" s="10">
        <f t="shared" si="5"/>
        <v>1.4385740165631467</v>
      </c>
      <c r="R40" s="10">
        <f t="shared" si="6"/>
        <v>1.5320550207039334</v>
      </c>
    </row>
    <row r="41" spans="1:18" x14ac:dyDescent="0.25">
      <c r="A41" s="9">
        <v>191939</v>
      </c>
      <c r="B41" s="10">
        <v>2.68</v>
      </c>
      <c r="C41" s="11">
        <v>1000</v>
      </c>
      <c r="D41" s="5">
        <v>43.933333333333337</v>
      </c>
      <c r="E41" s="6">
        <v>40.68571428571429</v>
      </c>
      <c r="F41" s="6">
        <v>27.6</v>
      </c>
      <c r="G41" s="6">
        <f t="shared" si="4"/>
        <v>1.474120082815735</v>
      </c>
      <c r="H41" s="10">
        <v>4.41</v>
      </c>
      <c r="I41" s="10">
        <v>3.6150000000000002</v>
      </c>
      <c r="J41" s="10">
        <v>10.25</v>
      </c>
      <c r="K41" s="10">
        <f t="shared" si="2"/>
        <v>9.2350329845665549</v>
      </c>
      <c r="L41" s="10">
        <v>15.350000000000001</v>
      </c>
      <c r="M41" s="10">
        <v>1.7942400000000003</v>
      </c>
      <c r="N41" s="10">
        <v>1.4707885714285718</v>
      </c>
      <c r="O41" s="10">
        <v>43.187885714285727</v>
      </c>
      <c r="P41" s="10">
        <v>46.634860800000013</v>
      </c>
      <c r="Q41" s="10">
        <f t="shared" si="5"/>
        <v>1.5647784679089032</v>
      </c>
      <c r="R41" s="10">
        <f t="shared" si="6"/>
        <v>1.6896688695652178</v>
      </c>
    </row>
    <row r="42" spans="1:18" x14ac:dyDescent="0.25">
      <c r="A42" s="9">
        <v>194015</v>
      </c>
      <c r="B42" s="10">
        <v>2.68</v>
      </c>
      <c r="C42" s="11">
        <v>1000</v>
      </c>
      <c r="D42" s="5">
        <v>43.550000000000004</v>
      </c>
      <c r="E42" s="6">
        <v>44.757142857142867</v>
      </c>
      <c r="F42" s="6">
        <v>27.6</v>
      </c>
      <c r="G42" s="6">
        <f t="shared" si="4"/>
        <v>1.6216356107660459</v>
      </c>
      <c r="H42" s="10">
        <v>3.95</v>
      </c>
      <c r="I42" s="10">
        <v>3.38</v>
      </c>
      <c r="J42" s="10">
        <v>9.9499999999999993</v>
      </c>
      <c r="K42" s="10">
        <f t="shared" si="2"/>
        <v>9.2053278301526387</v>
      </c>
      <c r="L42" s="10">
        <v>15.950000000000001</v>
      </c>
      <c r="M42" s="10">
        <v>1.7679071428571433</v>
      </c>
      <c r="N42" s="10">
        <v>1.5127914285714288</v>
      </c>
      <c r="O42" s="10">
        <v>44.421464285714301</v>
      </c>
      <c r="P42" s="10">
        <v>47.913506085714296</v>
      </c>
      <c r="Q42" s="10">
        <f t="shared" si="5"/>
        <v>1.6094733436853006</v>
      </c>
      <c r="R42" s="10">
        <f t="shared" si="6"/>
        <v>1.735996597308489</v>
      </c>
    </row>
    <row r="43" spans="1:18" x14ac:dyDescent="0.25">
      <c r="A43" s="9">
        <v>198211</v>
      </c>
      <c r="B43" s="10">
        <v>2.68</v>
      </c>
      <c r="C43" s="11">
        <v>1000</v>
      </c>
      <c r="D43" s="5">
        <v>46.083333333333336</v>
      </c>
      <c r="E43" s="6">
        <v>40.972000000000008</v>
      </c>
      <c r="F43" s="6">
        <v>27.6</v>
      </c>
      <c r="G43" s="6">
        <f t="shared" si="4"/>
        <v>1.4844927536231887</v>
      </c>
      <c r="H43" s="10">
        <v>5.24</v>
      </c>
      <c r="I43" s="10">
        <v>3.7549999999999999</v>
      </c>
      <c r="J43" s="10">
        <v>8.7999999999999989</v>
      </c>
      <c r="K43" s="10">
        <f t="shared" si="2"/>
        <v>9.0825070004662969</v>
      </c>
      <c r="L43" s="10">
        <v>14.25</v>
      </c>
      <c r="M43" s="10">
        <v>2.1469328000000005</v>
      </c>
      <c r="N43" s="10">
        <v>1.5384986000000003</v>
      </c>
      <c r="O43" s="10">
        <v>48.59279200000001</v>
      </c>
      <c r="P43" s="10">
        <v>51.740097152000011</v>
      </c>
      <c r="Q43" s="10">
        <f t="shared" si="5"/>
        <v>1.7606084057971016</v>
      </c>
      <c r="R43" s="10">
        <f t="shared" si="6"/>
        <v>1.8746412011594207</v>
      </c>
    </row>
    <row r="44" spans="1:18" x14ac:dyDescent="0.25">
      <c r="A44" s="9">
        <v>191657</v>
      </c>
      <c r="B44" s="10">
        <v>2.68</v>
      </c>
      <c r="C44" s="11">
        <v>1000</v>
      </c>
      <c r="D44" s="5">
        <v>44.083333333333336</v>
      </c>
      <c r="E44" s="6">
        <v>41.717857142857142</v>
      </c>
      <c r="F44" s="6">
        <v>27.6</v>
      </c>
      <c r="G44" s="6">
        <f t="shared" si="4"/>
        <v>1.5115165631469978</v>
      </c>
      <c r="H44" s="10">
        <v>5.4450000000000003</v>
      </c>
      <c r="I44" s="10">
        <v>3.8650000000000002</v>
      </c>
      <c r="J44" s="10">
        <v>7.8</v>
      </c>
      <c r="K44" s="10">
        <f t="shared" si="2"/>
        <v>8.9618790126776826</v>
      </c>
      <c r="L44" s="10">
        <v>15</v>
      </c>
      <c r="M44" s="10">
        <v>2.2715373214285712</v>
      </c>
      <c r="N44" s="10">
        <v>1.6123951785714286</v>
      </c>
      <c r="O44" s="10">
        <v>50.760202678571424</v>
      </c>
      <c r="P44" s="10">
        <v>54.104848439285718</v>
      </c>
      <c r="Q44" s="10">
        <f t="shared" si="5"/>
        <v>1.8391377782091094</v>
      </c>
      <c r="R44" s="10">
        <f t="shared" si="6"/>
        <v>1.9603205956262941</v>
      </c>
    </row>
    <row r="45" spans="1:18" x14ac:dyDescent="0.25">
      <c r="A45" s="9">
        <v>197458</v>
      </c>
      <c r="B45" s="10">
        <v>2.68</v>
      </c>
      <c r="C45" s="11">
        <v>1000</v>
      </c>
      <c r="D45" s="5">
        <v>40.4</v>
      </c>
      <c r="E45" s="6">
        <v>39.907142857142858</v>
      </c>
      <c r="F45" s="6">
        <v>27.6</v>
      </c>
      <c r="G45" s="6">
        <f t="shared" si="4"/>
        <v>1.445910973084886</v>
      </c>
      <c r="H45" s="10">
        <v>4.1399999999999997</v>
      </c>
      <c r="I45" s="10">
        <v>3.6550000000000002</v>
      </c>
      <c r="J45" s="10">
        <v>7.7</v>
      </c>
      <c r="K45" s="10">
        <f t="shared" si="2"/>
        <v>8.9489756078417759</v>
      </c>
      <c r="L45" s="10">
        <v>14.9</v>
      </c>
      <c r="M45" s="12">
        <f>E45*H45/100</f>
        <v>1.6521557142857142</v>
      </c>
      <c r="N45" s="10">
        <f>I45*E45/100</f>
        <v>1.4586060714285716</v>
      </c>
      <c r="O45" s="10">
        <f>E45*(0.4+0.15*H45)</f>
        <v>40.745192857142854</v>
      </c>
      <c r="P45" s="10">
        <f>(0.3246*E45)+(12.86*E45*H45/100)+(7.04*E45*I45/100)</f>
        <v>44.469167800000001</v>
      </c>
      <c r="Q45" s="10">
        <f t="shared" si="5"/>
        <v>1.4762751035196686</v>
      </c>
      <c r="R45" s="10">
        <f t="shared" si="6"/>
        <v>1.6112017318840579</v>
      </c>
    </row>
    <row r="46" spans="1:18" x14ac:dyDescent="0.25">
      <c r="A46" s="9">
        <v>196591</v>
      </c>
      <c r="B46" s="10">
        <v>2.68</v>
      </c>
      <c r="C46" s="11">
        <v>1000</v>
      </c>
      <c r="D46" s="5">
        <v>46.93333333333333</v>
      </c>
      <c r="E46" s="6">
        <v>44.282142857142858</v>
      </c>
      <c r="F46" s="6">
        <v>27.6</v>
      </c>
      <c r="G46" s="6">
        <f t="shared" si="4"/>
        <v>1.6044254658385093</v>
      </c>
      <c r="H46" s="10">
        <v>4.08</v>
      </c>
      <c r="I46" s="10">
        <v>3.5549999999999997</v>
      </c>
      <c r="J46" s="10">
        <v>6.3</v>
      </c>
      <c r="K46" s="10">
        <f t="shared" si="2"/>
        <v>8.7483049123796235</v>
      </c>
      <c r="L46" s="10">
        <v>16.7</v>
      </c>
      <c r="M46" s="12">
        <f>E46*H46/100</f>
        <v>1.8067114285714285</v>
      </c>
      <c r="N46" s="10">
        <f>I46*E46/100</f>
        <v>1.5742301785714283</v>
      </c>
      <c r="O46" s="10">
        <f>E46*(0.4+0.15*H46)</f>
        <v>44.81352857142857</v>
      </c>
      <c r="P46" s="10">
        <f>(0.3246*E46)+(12.86*E46*H46/100)+(7.04*E46*I46/100)</f>
        <v>48.690872999999996</v>
      </c>
      <c r="Q46" s="10">
        <f t="shared" si="5"/>
        <v>1.6236785714285713</v>
      </c>
      <c r="R46" s="10">
        <f t="shared" si="6"/>
        <v>1.7641620652173911</v>
      </c>
    </row>
    <row r="47" spans="1:18" x14ac:dyDescent="0.25">
      <c r="A47" s="9">
        <v>197573</v>
      </c>
      <c r="B47" s="10">
        <v>2.68</v>
      </c>
      <c r="C47" s="11">
        <v>1000</v>
      </c>
      <c r="D47" s="5">
        <v>40.799999999999997</v>
      </c>
      <c r="E47" s="6">
        <v>47.739285714285707</v>
      </c>
      <c r="F47" s="6">
        <v>27.6</v>
      </c>
      <c r="G47" s="6">
        <f t="shared" si="4"/>
        <v>1.7296842650103517</v>
      </c>
      <c r="H47" s="10">
        <v>3.24</v>
      </c>
      <c r="I47" s="10">
        <v>3.17</v>
      </c>
      <c r="J47" s="10">
        <v>3.95</v>
      </c>
      <c r="K47" s="10">
        <f t="shared" si="2"/>
        <v>8.281470857895167</v>
      </c>
      <c r="L47" s="10">
        <v>17.8</v>
      </c>
      <c r="M47" s="12">
        <f>E47*H47/100</f>
        <v>1.546752857142857</v>
      </c>
      <c r="N47" s="10">
        <f>I47*E47/100</f>
        <v>1.5133353571428569</v>
      </c>
      <c r="O47" s="10">
        <f>E47*(0.4+0.15*H47)</f>
        <v>42.29700714285714</v>
      </c>
      <c r="P47" s="10">
        <f>(0.3246*E47)+(12.86*E47*H47/100)+(7.04*E47*I47/100)</f>
        <v>46.041294799999996</v>
      </c>
      <c r="Q47" s="10">
        <f t="shared" si="5"/>
        <v>1.5325002587991716</v>
      </c>
      <c r="R47" s="10">
        <f t="shared" si="6"/>
        <v>1.6681628550724634</v>
      </c>
    </row>
    <row r="48" spans="1:18" x14ac:dyDescent="0.25">
      <c r="A48" s="9">
        <v>192478</v>
      </c>
      <c r="B48" s="10">
        <v>2.68</v>
      </c>
      <c r="C48" s="11">
        <v>1000</v>
      </c>
      <c r="D48" s="5">
        <v>42.56666666666667</v>
      </c>
      <c r="E48" s="6">
        <v>38.464285714285715</v>
      </c>
      <c r="F48" s="6">
        <v>27.6</v>
      </c>
      <c r="G48" s="6">
        <f t="shared" si="4"/>
        <v>1.3936335403726707</v>
      </c>
      <c r="H48" s="10">
        <v>5.2549999999999999</v>
      </c>
      <c r="I48" s="10">
        <v>3.4750000000000001</v>
      </c>
      <c r="J48" s="10">
        <v>3.8</v>
      </c>
      <c r="K48" s="10">
        <f t="shared" si="2"/>
        <v>8.2427563457144775</v>
      </c>
      <c r="L48" s="10">
        <v>16.649999999999999</v>
      </c>
      <c r="M48" s="10">
        <v>2.0212982142857143</v>
      </c>
      <c r="N48" s="10">
        <v>1.3366339285714286</v>
      </c>
      <c r="O48" s="10">
        <v>45.705187500000001</v>
      </c>
      <c r="P48" s="10">
        <v>47.889305035714287</v>
      </c>
      <c r="Q48" s="10">
        <f t="shared" si="5"/>
        <v>1.6559850543478261</v>
      </c>
      <c r="R48" s="10">
        <f t="shared" si="6"/>
        <v>1.7351197476708073</v>
      </c>
    </row>
    <row r="49" spans="1:18" x14ac:dyDescent="0.25">
      <c r="A49" s="9">
        <v>198684</v>
      </c>
      <c r="B49" s="10">
        <v>2.68</v>
      </c>
      <c r="C49" s="11">
        <v>1000</v>
      </c>
      <c r="D49" s="5">
        <v>46.949999999999996</v>
      </c>
      <c r="E49" s="6">
        <v>45.817857142857157</v>
      </c>
      <c r="F49" s="6">
        <v>27.6</v>
      </c>
      <c r="G49" s="6">
        <f t="shared" si="4"/>
        <v>1.6600672877846796</v>
      </c>
      <c r="H49" s="10">
        <v>2.74</v>
      </c>
      <c r="I49" s="10">
        <v>3.54</v>
      </c>
      <c r="J49" s="10">
        <v>3.4</v>
      </c>
      <c r="K49" s="10">
        <f t="shared" si="2"/>
        <v>8.1315307106042525</v>
      </c>
      <c r="L49" s="10">
        <v>17.2</v>
      </c>
      <c r="M49" s="12">
        <f>E49*H49/100</f>
        <v>1.2554092857142862</v>
      </c>
      <c r="N49" s="10">
        <f>I49*E49/100</f>
        <v>1.6219521428571435</v>
      </c>
      <c r="O49" s="10">
        <f>E49*(0.4+0.15*H49)</f>
        <v>37.158282142857161</v>
      </c>
      <c r="P49" s="10">
        <f>(0.3246*E49)+(12.86*E49*H49/100)+(7.04*E49*I49/100)</f>
        <v>42.435582928571442</v>
      </c>
      <c r="Q49" s="10">
        <f t="shared" si="5"/>
        <v>1.3463145703933752</v>
      </c>
      <c r="R49" s="10">
        <f t="shared" si="6"/>
        <v>1.5375211206004145</v>
      </c>
    </row>
    <row r="50" spans="1:18" x14ac:dyDescent="0.25">
      <c r="A50" s="9">
        <v>198684</v>
      </c>
      <c r="B50" s="10">
        <v>2.68</v>
      </c>
      <c r="C50" s="11">
        <v>1000</v>
      </c>
      <c r="D50" s="5">
        <v>46.949999999999996</v>
      </c>
      <c r="E50" s="6">
        <v>45.817857142857157</v>
      </c>
      <c r="F50" s="6">
        <v>27.6</v>
      </c>
      <c r="G50" s="6">
        <f t="shared" si="4"/>
        <v>1.6600672877846796</v>
      </c>
      <c r="H50" s="10">
        <v>2.74</v>
      </c>
      <c r="I50" s="10">
        <v>3.54</v>
      </c>
      <c r="J50" s="10">
        <v>3.4</v>
      </c>
      <c r="K50" s="10">
        <f t="shared" si="2"/>
        <v>8.1315307106042525</v>
      </c>
      <c r="L50" s="10">
        <v>17.2</v>
      </c>
      <c r="M50" s="12">
        <f>E50*H50/100</f>
        <v>1.2554092857142862</v>
      </c>
      <c r="N50" s="10">
        <f>I50*E50/100</f>
        <v>1.6219521428571435</v>
      </c>
      <c r="O50" s="10">
        <f>E50*(0.4+0.15*H50)</f>
        <v>37.158282142857161</v>
      </c>
      <c r="P50" s="10">
        <f>(0.3246*E50)+(12.86*E50*H50/100)+(7.04*E50*I50/100)</f>
        <v>42.435582928571442</v>
      </c>
      <c r="Q50" s="10">
        <f t="shared" si="5"/>
        <v>1.3463145703933752</v>
      </c>
      <c r="R50" s="10">
        <f t="shared" si="6"/>
        <v>1.5375211206004145</v>
      </c>
    </row>
    <row r="51" spans="1:18" x14ac:dyDescent="0.25">
      <c r="A51" s="9">
        <v>192027</v>
      </c>
      <c r="B51" s="10">
        <v>2.68</v>
      </c>
      <c r="C51" s="11">
        <v>1000</v>
      </c>
      <c r="D51" s="5">
        <v>43</v>
      </c>
      <c r="E51" s="6">
        <v>44.428571428571431</v>
      </c>
      <c r="F51" s="6">
        <v>27.6</v>
      </c>
      <c r="G51" s="6">
        <f t="shared" si="4"/>
        <v>1.6097308488612836</v>
      </c>
      <c r="H51" s="10">
        <v>4.8899999999999997</v>
      </c>
      <c r="I51" s="10">
        <v>3.26</v>
      </c>
      <c r="J51" s="10">
        <v>3.0999999999999996</v>
      </c>
      <c r="K51" s="10">
        <f t="shared" si="2"/>
        <v>8.0391573904732372</v>
      </c>
      <c r="L51" s="10">
        <v>15.3</v>
      </c>
      <c r="M51" s="10">
        <v>2.1725571428571429</v>
      </c>
      <c r="N51" s="10">
        <v>1.4483714285714284</v>
      </c>
      <c r="O51" s="10">
        <v>50.359785714285714</v>
      </c>
      <c r="P51" s="10">
        <v>52.557133999999998</v>
      </c>
      <c r="Q51" s="10">
        <f t="shared" si="5"/>
        <v>1.8246299171842648</v>
      </c>
      <c r="R51" s="10">
        <f t="shared" si="6"/>
        <v>1.9042439855072462</v>
      </c>
    </row>
    <row r="52" spans="1:18" x14ac:dyDescent="0.25">
      <c r="A52" s="9">
        <v>198804</v>
      </c>
      <c r="B52" s="10">
        <v>2.68</v>
      </c>
      <c r="C52" s="11">
        <v>1000</v>
      </c>
      <c r="D52" s="5">
        <v>42.750000000000007</v>
      </c>
      <c r="E52" s="6">
        <v>43.089285714285722</v>
      </c>
      <c r="F52" s="6">
        <v>27.6</v>
      </c>
      <c r="G52" s="6">
        <f t="shared" si="4"/>
        <v>1.5612060041407869</v>
      </c>
      <c r="H52" s="10">
        <v>4.7699999999999996</v>
      </c>
      <c r="I52" s="10">
        <v>3.8</v>
      </c>
      <c r="J52" s="10">
        <v>2.7</v>
      </c>
      <c r="K52" s="10">
        <f t="shared" si="2"/>
        <v>7.90100705199242</v>
      </c>
      <c r="L52" s="10">
        <v>15.3</v>
      </c>
      <c r="M52" s="10">
        <v>2.0553589285714287</v>
      </c>
      <c r="N52" s="10">
        <v>1.6373928571428573</v>
      </c>
      <c r="O52" s="10">
        <v>48.066098214285724</v>
      </c>
      <c r="P52" s="10">
        <v>51.945943678571439</v>
      </c>
      <c r="Q52" s="10">
        <f t="shared" si="5"/>
        <v>1.7415252976190478</v>
      </c>
      <c r="R52" s="10">
        <f t="shared" si="6"/>
        <v>1.8820994086438927</v>
      </c>
    </row>
    <row r="53" spans="1:18" x14ac:dyDescent="0.25">
      <c r="A53" s="9">
        <v>191619</v>
      </c>
      <c r="B53" s="10">
        <v>2.68</v>
      </c>
      <c r="C53" s="11">
        <v>1000</v>
      </c>
      <c r="D53" s="5">
        <v>44.333333333333336</v>
      </c>
      <c r="E53" s="6">
        <v>42.628571428571433</v>
      </c>
      <c r="F53" s="6">
        <v>27.6</v>
      </c>
      <c r="G53" s="6">
        <f t="shared" si="4"/>
        <v>1.5445134575569359</v>
      </c>
      <c r="H53" s="10">
        <v>4.8099999999999996</v>
      </c>
      <c r="I53" s="10">
        <v>3.09</v>
      </c>
      <c r="J53" s="10">
        <v>2.6</v>
      </c>
      <c r="K53" s="10">
        <f t="shared" si="2"/>
        <v>7.8632667240095735</v>
      </c>
      <c r="L53" s="10">
        <v>17.399999999999999</v>
      </c>
      <c r="M53" s="10">
        <v>2.0504342857142861</v>
      </c>
      <c r="N53" s="10">
        <v>1.3172228571428573</v>
      </c>
      <c r="O53" s="10">
        <v>47.807942857142862</v>
      </c>
      <c r="P53" s="10">
        <v>49.479068114285717</v>
      </c>
      <c r="Q53" s="10">
        <f t="shared" si="5"/>
        <v>1.7321718426501036</v>
      </c>
      <c r="R53" s="10">
        <f t="shared" si="6"/>
        <v>1.7927198592132505</v>
      </c>
    </row>
    <row r="54" spans="1:18" x14ac:dyDescent="0.25">
      <c r="A54" s="9">
        <v>185746</v>
      </c>
      <c r="B54" s="10">
        <v>2.68</v>
      </c>
      <c r="C54" s="11">
        <v>1000</v>
      </c>
      <c r="D54" s="5">
        <v>46.4</v>
      </c>
      <c r="E54" s="6">
        <v>41.057142857142871</v>
      </c>
      <c r="F54" s="6">
        <v>27.6</v>
      </c>
      <c r="G54" s="6">
        <f t="shared" si="4"/>
        <v>1.4875776397515532</v>
      </c>
      <c r="H54" s="10">
        <v>4.7699999999999996</v>
      </c>
      <c r="I54" s="10">
        <v>3.73</v>
      </c>
      <c r="J54" s="10">
        <v>2.6</v>
      </c>
      <c r="K54" s="10">
        <f t="shared" si="2"/>
        <v>7.8632667240095735</v>
      </c>
      <c r="L54" s="10">
        <v>16</v>
      </c>
      <c r="M54" s="12">
        <f>E54*H54/100</f>
        <v>1.9584257142857149</v>
      </c>
      <c r="N54" s="10">
        <f>I54*E54/100</f>
        <v>1.5314314285714292</v>
      </c>
      <c r="O54" s="10">
        <f>E54*(0.4+0.15*H54)</f>
        <v>45.799242857142872</v>
      </c>
      <c r="P54" s="10">
        <f>(0.3246*E54)+(12.86*E54*H54/100)+(7.04*E54*I54/100)</f>
        <v>49.293780514285729</v>
      </c>
      <c r="Q54" s="10">
        <f t="shared" si="5"/>
        <v>1.6593928571428576</v>
      </c>
      <c r="R54" s="10">
        <f t="shared" si="6"/>
        <v>1.7860065403726713</v>
      </c>
    </row>
    <row r="55" spans="1:18" x14ac:dyDescent="0.25">
      <c r="A55" s="9">
        <v>199421</v>
      </c>
      <c r="B55" s="10">
        <v>2.68</v>
      </c>
      <c r="C55" s="11">
        <v>1000</v>
      </c>
      <c r="D55" s="5">
        <v>42.166666666666664</v>
      </c>
      <c r="E55" s="6">
        <v>38.657142857142851</v>
      </c>
      <c r="F55" s="6">
        <v>27.6</v>
      </c>
      <c r="G55" s="6">
        <f t="shared" si="4"/>
        <v>1.4006211180124222</v>
      </c>
      <c r="H55" s="10">
        <v>3.4649999999999999</v>
      </c>
      <c r="I55" s="10">
        <v>3.31</v>
      </c>
      <c r="J55" s="10">
        <v>2.4</v>
      </c>
      <c r="K55" s="10">
        <f t="shared" si="2"/>
        <v>7.7832240163360371</v>
      </c>
      <c r="L55" s="10">
        <v>15.049999999999999</v>
      </c>
      <c r="M55" s="10">
        <v>1.3394699999999997</v>
      </c>
      <c r="N55" s="10">
        <v>1.2795514285714285</v>
      </c>
      <c r="O55" s="10">
        <v>35.554907142857132</v>
      </c>
      <c r="P55" s="10">
        <v>38.781734828571423</v>
      </c>
      <c r="Q55" s="10">
        <f t="shared" si="5"/>
        <v>1.2882212732919249</v>
      </c>
      <c r="R55" s="10">
        <f t="shared" si="6"/>
        <v>1.4051353198757761</v>
      </c>
    </row>
    <row r="56" spans="1:18" x14ac:dyDescent="0.25">
      <c r="A56" s="9">
        <v>192235</v>
      </c>
      <c r="B56" s="10">
        <v>2.68</v>
      </c>
      <c r="C56" s="11">
        <v>1000</v>
      </c>
      <c r="D56" s="5">
        <v>44.9</v>
      </c>
      <c r="E56" s="6">
        <v>39.859259259259254</v>
      </c>
      <c r="F56" s="6">
        <v>27.6</v>
      </c>
      <c r="G56" s="6">
        <f t="shared" si="4"/>
        <v>1.4441760601180889</v>
      </c>
      <c r="H56" s="10">
        <v>4.4000000000000004</v>
      </c>
      <c r="I56" s="10">
        <v>3.51</v>
      </c>
      <c r="J56" s="10">
        <v>2.2999999999999998</v>
      </c>
      <c r="K56" s="10">
        <f t="shared" si="2"/>
        <v>7.7406644019172415</v>
      </c>
      <c r="L56" s="10">
        <v>18</v>
      </c>
      <c r="M56" s="10">
        <v>1.7538074074074073</v>
      </c>
      <c r="N56" s="10">
        <v>1.3990599999999997</v>
      </c>
      <c r="O56" s="10">
        <v>42.250814814814809</v>
      </c>
      <c r="P56" s="10">
        <v>45.341661214814806</v>
      </c>
      <c r="Q56" s="10">
        <f t="shared" si="5"/>
        <v>1.5308266237251742</v>
      </c>
      <c r="R56" s="10">
        <f t="shared" si="6"/>
        <v>1.6428138121309712</v>
      </c>
    </row>
    <row r="57" spans="1:18" x14ac:dyDescent="0.25">
      <c r="A57" s="9">
        <v>199102</v>
      </c>
      <c r="B57" s="10">
        <v>2.68</v>
      </c>
      <c r="C57" s="11">
        <v>1000</v>
      </c>
      <c r="D57" s="5">
        <v>39.533333333333339</v>
      </c>
      <c r="E57" s="6">
        <v>38.535714285714285</v>
      </c>
      <c r="F57" s="6">
        <v>27.6</v>
      </c>
      <c r="G57" s="6">
        <f t="shared" si="4"/>
        <v>1.3962215320910971</v>
      </c>
      <c r="H57" s="10">
        <v>5.1549999999999994</v>
      </c>
      <c r="I57" s="10">
        <v>4.0449999999999999</v>
      </c>
      <c r="J57" s="10">
        <v>2.15</v>
      </c>
      <c r="K57" s="10">
        <f t="shared" si="2"/>
        <v>7.6732231211217083</v>
      </c>
      <c r="L57" s="10">
        <v>17.399999999999999</v>
      </c>
      <c r="M57" s="12">
        <f>E57*H57/100</f>
        <v>1.986516071428571</v>
      </c>
      <c r="N57" s="10">
        <f>I57*E57/100</f>
        <v>1.5587696428571427</v>
      </c>
      <c r="O57" s="10">
        <f>E57*(0.4+0.15*H57)</f>
        <v>45.212026785714279</v>
      </c>
      <c r="P57" s="10">
        <f>(0.3246*E57)+(12.86*E57*H57/100)+(7.04*E57*I57/100)</f>
        <v>49.029027821428571</v>
      </c>
      <c r="Q57" s="10">
        <f t="shared" si="5"/>
        <v>1.6381169125258797</v>
      </c>
      <c r="R57" s="10">
        <f t="shared" si="6"/>
        <v>1.7764140515010352</v>
      </c>
    </row>
    <row r="58" spans="1:18" x14ac:dyDescent="0.25">
      <c r="A58" s="9">
        <v>191499</v>
      </c>
      <c r="B58" s="10">
        <v>2.68</v>
      </c>
      <c r="C58" s="11">
        <v>1000</v>
      </c>
      <c r="D58" s="5">
        <v>44</v>
      </c>
      <c r="E58" s="6">
        <v>42.1</v>
      </c>
      <c r="F58" s="6">
        <v>27.6</v>
      </c>
      <c r="G58" s="6">
        <f t="shared" si="4"/>
        <v>1.5253623188405796</v>
      </c>
      <c r="H58" s="10">
        <v>5.1449999999999996</v>
      </c>
      <c r="I58" s="10">
        <v>4.0350000000000001</v>
      </c>
      <c r="J58" s="10">
        <v>2.0499999999999998</v>
      </c>
      <c r="K58" s="10">
        <f t="shared" si="2"/>
        <v>7.6255950721324535</v>
      </c>
      <c r="L58" s="10">
        <v>15.600000000000001</v>
      </c>
      <c r="M58" s="10">
        <v>2.166045</v>
      </c>
      <c r="N58" s="10">
        <v>1.6987350000000001</v>
      </c>
      <c r="O58" s="10">
        <v>49.330674999999992</v>
      </c>
      <c r="P58" s="10">
        <v>53.480093099999991</v>
      </c>
      <c r="Q58" s="10">
        <f t="shared" si="5"/>
        <v>1.7873432971014489</v>
      </c>
      <c r="R58" s="10">
        <f t="shared" si="6"/>
        <v>1.9376845326086951</v>
      </c>
    </row>
    <row r="59" spans="1:18" x14ac:dyDescent="0.25">
      <c r="A59" s="9">
        <v>199103</v>
      </c>
      <c r="B59" s="10">
        <v>2.68</v>
      </c>
      <c r="C59" s="11">
        <v>1000</v>
      </c>
      <c r="D59" s="5">
        <v>43.383333333333333</v>
      </c>
      <c r="E59" s="6">
        <v>38.632142857142853</v>
      </c>
      <c r="F59" s="6">
        <v>27.6</v>
      </c>
      <c r="G59" s="6">
        <f t="shared" si="4"/>
        <v>1.3997153209109729</v>
      </c>
      <c r="H59" s="10">
        <v>3.875</v>
      </c>
      <c r="I59" s="10">
        <v>3.45</v>
      </c>
      <c r="J59" s="10">
        <v>1.85</v>
      </c>
      <c r="K59" s="10">
        <f t="shared" si="2"/>
        <v>7.5229409180723703</v>
      </c>
      <c r="L59" s="10">
        <v>16.950000000000003</v>
      </c>
      <c r="M59" s="10">
        <v>1.4969955357142857</v>
      </c>
      <c r="N59" s="10">
        <v>1.3328089285714284</v>
      </c>
      <c r="O59" s="10">
        <v>37.907790178571425</v>
      </c>
      <c r="P59" s="10">
        <v>41.174331017857135</v>
      </c>
      <c r="Q59" s="10">
        <f t="shared" si="5"/>
        <v>1.3734706586438921</v>
      </c>
      <c r="R59" s="10">
        <f t="shared" si="6"/>
        <v>1.4918235876035193</v>
      </c>
    </row>
    <row r="60" spans="1:18" x14ac:dyDescent="0.25">
      <c r="A60" s="9">
        <v>198283</v>
      </c>
      <c r="B60" s="10">
        <v>2.68</v>
      </c>
      <c r="C60" s="11">
        <v>1000</v>
      </c>
      <c r="D60" s="5">
        <v>44.466666666666669</v>
      </c>
      <c r="E60" s="6">
        <v>42.442857142857157</v>
      </c>
      <c r="F60" s="6">
        <v>27.6</v>
      </c>
      <c r="G60" s="6">
        <f t="shared" si="4"/>
        <v>1.5377846790890273</v>
      </c>
      <c r="H60" s="10">
        <v>3.5</v>
      </c>
      <c r="I60" s="10">
        <v>3.51</v>
      </c>
      <c r="J60" s="10">
        <v>1.7000000000000002</v>
      </c>
      <c r="K60" s="10">
        <f t="shared" si="2"/>
        <v>7.438383530044308</v>
      </c>
      <c r="L60" s="10">
        <v>16.3</v>
      </c>
      <c r="M60" s="10">
        <v>1.4855000000000005</v>
      </c>
      <c r="N60" s="10">
        <v>1.489744285714286</v>
      </c>
      <c r="O60" s="10">
        <v>39.259642857142872</v>
      </c>
      <c r="P60" s="10">
        <v>43.36828120000002</v>
      </c>
      <c r="Q60" s="10">
        <f t="shared" si="5"/>
        <v>1.4224508281573502</v>
      </c>
      <c r="R60" s="10">
        <f t="shared" si="6"/>
        <v>1.5713145362318848</v>
      </c>
    </row>
    <row r="61" spans="1:18" x14ac:dyDescent="0.25">
      <c r="A61" s="9">
        <v>192272</v>
      </c>
      <c r="B61" s="10">
        <v>2.68</v>
      </c>
      <c r="C61" s="11">
        <v>1000</v>
      </c>
      <c r="D61" s="5">
        <v>47.516666666666673</v>
      </c>
      <c r="E61" s="6">
        <v>44.967857142857156</v>
      </c>
      <c r="F61" s="6">
        <v>27.6</v>
      </c>
      <c r="G61" s="6">
        <f t="shared" si="4"/>
        <v>1.6292701863354042</v>
      </c>
      <c r="H61" s="10">
        <v>3.6850000000000001</v>
      </c>
      <c r="I61" s="10">
        <v>3.7050000000000001</v>
      </c>
      <c r="J61" s="10">
        <v>1.6</v>
      </c>
      <c r="K61" s="10">
        <f t="shared" si="2"/>
        <v>7.3777589082278725</v>
      </c>
      <c r="L61" s="10">
        <v>16.55</v>
      </c>
      <c r="M61" s="12">
        <f>E61*H61/100</f>
        <v>1.6570655357142863</v>
      </c>
      <c r="N61" s="10">
        <f>I61*E61/100</f>
        <v>1.6660591071428577</v>
      </c>
      <c r="O61" s="10">
        <f>E61*(0.4+0.15*H61)</f>
        <v>42.843125892857152</v>
      </c>
      <c r="P61" s="10">
        <f>(0.3246*E61)+(12.86*E61*H61/100)+(7.04*E61*I61/100)</f>
        <v>47.635485332142871</v>
      </c>
      <c r="Q61" s="10">
        <f t="shared" si="5"/>
        <v>1.5522871700310561</v>
      </c>
      <c r="R61" s="10">
        <f t="shared" si="6"/>
        <v>1.7259233815993793</v>
      </c>
    </row>
    <row r="62" spans="1:18" x14ac:dyDescent="0.25">
      <c r="A62" s="9">
        <v>192424</v>
      </c>
      <c r="B62" s="10">
        <v>2.68</v>
      </c>
      <c r="C62" s="11">
        <v>1000</v>
      </c>
      <c r="D62" s="5">
        <v>42.050000000000004</v>
      </c>
      <c r="E62" s="6">
        <v>37.882142857142853</v>
      </c>
      <c r="F62" s="6">
        <v>27.6</v>
      </c>
      <c r="G62" s="6">
        <f t="shared" si="4"/>
        <v>1.3725414078674947</v>
      </c>
      <c r="H62" s="10">
        <v>5.61</v>
      </c>
      <c r="I62" s="10">
        <v>3.67</v>
      </c>
      <c r="J62" s="10">
        <v>1</v>
      </c>
      <c r="K62" s="10">
        <f t="shared" si="2"/>
        <v>6.9077552789821368</v>
      </c>
      <c r="L62" s="10">
        <v>17.2</v>
      </c>
      <c r="M62" s="10">
        <v>2.1251882142857141</v>
      </c>
      <c r="N62" s="10">
        <v>1.3902746428571426</v>
      </c>
      <c r="O62" s="10">
        <v>47.030680357142856</v>
      </c>
      <c r="P62" s="10">
        <v>49.413997492857142</v>
      </c>
      <c r="Q62" s="10">
        <f t="shared" si="5"/>
        <v>1.7040101578674947</v>
      </c>
      <c r="R62" s="10">
        <f t="shared" si="6"/>
        <v>1.7903622280020703</v>
      </c>
    </row>
    <row r="63" spans="1:18" x14ac:dyDescent="0.25">
      <c r="A63" s="9">
        <v>194043</v>
      </c>
      <c r="B63" s="10">
        <v>2.5499999999999998</v>
      </c>
      <c r="C63" s="11">
        <v>0</v>
      </c>
      <c r="D63" s="5">
        <v>40.566666666666663</v>
      </c>
      <c r="E63" s="6">
        <v>35.310714285714297</v>
      </c>
      <c r="F63" s="6">
        <v>27.953990919999999</v>
      </c>
      <c r="G63" s="6">
        <f t="shared" si="4"/>
        <v>1.2631725604679527</v>
      </c>
      <c r="H63" s="10">
        <v>6.33</v>
      </c>
      <c r="I63" s="10">
        <v>4.0149999999999997</v>
      </c>
      <c r="J63" s="10">
        <v>63.95</v>
      </c>
      <c r="K63" s="10">
        <f t="shared" si="2"/>
        <v>11.065856807006989</v>
      </c>
      <c r="L63" s="10">
        <v>17.399999999999999</v>
      </c>
      <c r="M63" s="12">
        <f>E63*H63/100</f>
        <v>2.2351682142857152</v>
      </c>
      <c r="N63" s="10">
        <f>I63*E63/100</f>
        <v>1.4177251785714291</v>
      </c>
      <c r="O63" s="10">
        <f>E63*(0.4+0.15*H63)</f>
        <v>47.651808928571441</v>
      </c>
      <c r="P63" s="10">
        <f>(0.3246*E63)+(12.86*E63*H63/100)+(7.04*E63*I63/100)</f>
        <v>50.186906350000015</v>
      </c>
      <c r="Q63" s="10">
        <f t="shared" si="5"/>
        <v>1.704651370351502</v>
      </c>
      <c r="R63" s="10">
        <f t="shared" si="6"/>
        <v>1.7953395811577382</v>
      </c>
    </row>
    <row r="64" spans="1:18" x14ac:dyDescent="0.25">
      <c r="A64" s="9">
        <v>191632</v>
      </c>
      <c r="B64" s="10">
        <v>2.5499999999999998</v>
      </c>
      <c r="C64" s="11">
        <v>0</v>
      </c>
      <c r="D64" s="5">
        <v>42.966666666666669</v>
      </c>
      <c r="E64" s="6">
        <v>40.299999999999997</v>
      </c>
      <c r="F64" s="6">
        <v>27.953990919999999</v>
      </c>
      <c r="G64" s="6">
        <f t="shared" si="4"/>
        <v>1.4416546143744686</v>
      </c>
      <c r="H64" s="10">
        <v>4.8600000000000003</v>
      </c>
      <c r="I64" s="10">
        <v>3.34</v>
      </c>
      <c r="J64" s="10">
        <v>48.1</v>
      </c>
      <c r="K64" s="10">
        <f t="shared" si="2"/>
        <v>10.781037456093852</v>
      </c>
      <c r="L64" s="10">
        <v>19.2</v>
      </c>
      <c r="M64" s="10">
        <v>1.95858</v>
      </c>
      <c r="N64" s="10">
        <v>1.3460199999999998</v>
      </c>
      <c r="O64" s="10">
        <v>45.498699999999999</v>
      </c>
      <c r="P64" s="10">
        <v>47.744699600000004</v>
      </c>
      <c r="Q64" s="10">
        <f t="shared" si="5"/>
        <v>1.6276280596287753</v>
      </c>
      <c r="R64" s="10">
        <f t="shared" si="6"/>
        <v>1.7079743545970933</v>
      </c>
    </row>
    <row r="65" spans="1:18" x14ac:dyDescent="0.25">
      <c r="A65" s="9">
        <v>185712</v>
      </c>
      <c r="B65" s="10">
        <v>2.5499999999999998</v>
      </c>
      <c r="C65" s="11">
        <v>0</v>
      </c>
      <c r="D65" s="5">
        <v>45.85</v>
      </c>
      <c r="E65" s="6">
        <v>42.357142857142847</v>
      </c>
      <c r="F65" s="6">
        <v>27.953990919999999</v>
      </c>
      <c r="G65" s="6">
        <f t="shared" si="4"/>
        <v>1.5152449243602619</v>
      </c>
      <c r="H65" s="10">
        <v>2.73</v>
      </c>
      <c r="I65" s="10">
        <v>3.33</v>
      </c>
      <c r="J65" s="10">
        <v>32.9</v>
      </c>
      <c r="K65" s="10">
        <f t="shared" si="2"/>
        <v>10.401227936753463</v>
      </c>
      <c r="L65" s="10">
        <v>16.3</v>
      </c>
      <c r="M65" s="12">
        <f>E65*H65/100</f>
        <v>1.1563499999999998</v>
      </c>
      <c r="N65" s="10">
        <f>I65*E65/100</f>
        <v>1.4104928571428568</v>
      </c>
      <c r="O65" s="10">
        <f>E65*(0.4+0.15*H65)</f>
        <v>34.288107142857136</v>
      </c>
      <c r="P65" s="10">
        <f>(0.3246*E65)+(12.86*E65*H65/100)+(7.04*E65*I65/100)</f>
        <v>38.54965928571427</v>
      </c>
      <c r="Q65" s="10">
        <f t="shared" si="5"/>
        <v>1.226590766269632</v>
      </c>
      <c r="R65" s="10">
        <f t="shared" si="6"/>
        <v>1.3790395581095178</v>
      </c>
    </row>
    <row r="66" spans="1:18" x14ac:dyDescent="0.25">
      <c r="A66" s="9">
        <v>196528</v>
      </c>
      <c r="B66" s="10">
        <v>2.5499999999999998</v>
      </c>
      <c r="C66" s="11">
        <v>0</v>
      </c>
      <c r="D66" s="5">
        <v>43.4</v>
      </c>
      <c r="E66" s="6">
        <v>42.857142857142847</v>
      </c>
      <c r="F66" s="6">
        <v>27.953990919999999</v>
      </c>
      <c r="G66" s="6">
        <f t="shared" si="4"/>
        <v>1.5331314580373645</v>
      </c>
      <c r="H66" s="10">
        <v>5.18</v>
      </c>
      <c r="I66" s="10">
        <v>3.9</v>
      </c>
      <c r="J66" s="10">
        <v>26.2</v>
      </c>
      <c r="K66" s="10">
        <f t="shared" si="2"/>
        <v>10.173514689749188</v>
      </c>
      <c r="L66" s="10">
        <v>15.8</v>
      </c>
      <c r="M66" s="10">
        <v>2.2199999999999993</v>
      </c>
      <c r="N66" s="10">
        <v>1.671428571428571</v>
      </c>
      <c r="O66" s="10">
        <v>50.442857142857136</v>
      </c>
      <c r="P66" s="10">
        <v>54.227485714285699</v>
      </c>
      <c r="Q66" s="10">
        <f t="shared" si="5"/>
        <v>1.8044957261099781</v>
      </c>
      <c r="R66" s="10">
        <f t="shared" si="6"/>
        <v>1.9398834989063416</v>
      </c>
    </row>
    <row r="67" spans="1:18" x14ac:dyDescent="0.25">
      <c r="A67" s="9">
        <v>198307</v>
      </c>
      <c r="B67" s="10">
        <v>2.5499999999999998</v>
      </c>
      <c r="C67" s="11">
        <v>0</v>
      </c>
      <c r="D67" s="5">
        <v>42.5</v>
      </c>
      <c r="E67" s="6">
        <v>43.578571428571429</v>
      </c>
      <c r="F67" s="6">
        <v>27.953990919999999</v>
      </c>
      <c r="G67" s="6">
        <f t="shared" ref="G67:G98" si="7">E67/F67</f>
        <v>1.5589391709143272</v>
      </c>
      <c r="H67" s="10">
        <v>3.75</v>
      </c>
      <c r="I67" s="10">
        <v>3.28</v>
      </c>
      <c r="J67" s="10">
        <v>19.100000000000001</v>
      </c>
      <c r="K67" s="10">
        <f t="shared" si="2"/>
        <v>9.8574436140347217</v>
      </c>
      <c r="L67" s="10">
        <v>16.3</v>
      </c>
      <c r="M67" s="10">
        <v>1.6341964285714285</v>
      </c>
      <c r="N67" s="10">
        <v>1.4293771428571429</v>
      </c>
      <c r="O67" s="10">
        <v>41.944375000000001</v>
      </c>
      <c r="P67" s="10">
        <v>45.224185442857141</v>
      </c>
      <c r="Q67" s="10">
        <f t="shared" ref="Q67:Q98" si="8">O67/F67</f>
        <v>1.5004789520050399</v>
      </c>
      <c r="R67" s="10">
        <f t="shared" ref="R67:R98" si="9">P67/F67</f>
        <v>1.617807831886394</v>
      </c>
    </row>
    <row r="68" spans="1:18" x14ac:dyDescent="0.25">
      <c r="A68" s="9">
        <v>199367</v>
      </c>
      <c r="B68" s="10">
        <v>2.5499999999999998</v>
      </c>
      <c r="C68" s="11">
        <v>0</v>
      </c>
      <c r="D68" s="5">
        <v>42.883333333333333</v>
      </c>
      <c r="E68" s="6">
        <v>39.11851851851852</v>
      </c>
      <c r="F68" s="6">
        <v>27.953990919999999</v>
      </c>
      <c r="G68" s="6">
        <f t="shared" si="7"/>
        <v>1.3993893977596856</v>
      </c>
      <c r="H68" s="10">
        <v>3.71</v>
      </c>
      <c r="I68" s="10">
        <v>3.21</v>
      </c>
      <c r="J68" s="10">
        <v>15.9</v>
      </c>
      <c r="K68" s="10">
        <f t="shared" ref="K68:K122" si="10">LN(J68*1000)</f>
        <v>9.6740743882083233</v>
      </c>
      <c r="L68" s="10">
        <v>17.8</v>
      </c>
      <c r="M68" s="10">
        <v>1.4512970370370371</v>
      </c>
      <c r="N68" s="10">
        <v>1.2557044444444445</v>
      </c>
      <c r="O68" s="10">
        <v>37.416862962962966</v>
      </c>
      <c r="P68" s="10">
        <v>40.201710296296298</v>
      </c>
      <c r="Q68" s="10">
        <f t="shared" si="8"/>
        <v>1.3385159589571394</v>
      </c>
      <c r="R68" s="10">
        <f t="shared" si="9"/>
        <v>1.4381384901836514</v>
      </c>
    </row>
    <row r="69" spans="1:18" x14ac:dyDescent="0.25">
      <c r="A69" s="9">
        <v>196611</v>
      </c>
      <c r="B69" s="10">
        <v>2.5499999999999998</v>
      </c>
      <c r="C69" s="11">
        <v>0</v>
      </c>
      <c r="D69" s="5">
        <v>45.25</v>
      </c>
      <c r="E69" s="6">
        <v>42.751851851851853</v>
      </c>
      <c r="F69" s="6">
        <v>27.953990919999999</v>
      </c>
      <c r="G69" s="6">
        <f t="shared" si="7"/>
        <v>1.5293648758132978</v>
      </c>
      <c r="H69" s="10">
        <v>4.6500000000000004</v>
      </c>
      <c r="I69" s="10">
        <v>3.61</v>
      </c>
      <c r="J69" s="10">
        <v>13.3</v>
      </c>
      <c r="K69" s="10">
        <f t="shared" si="10"/>
        <v>9.4955193142098455</v>
      </c>
      <c r="L69" s="10">
        <v>13.8</v>
      </c>
      <c r="M69" s="10">
        <v>1.9879611111111115</v>
      </c>
      <c r="N69" s="10">
        <v>1.543341851851852</v>
      </c>
      <c r="O69" s="10">
        <v>46.920157407407416</v>
      </c>
      <c r="P69" s="10">
        <v>50.307557637037036</v>
      </c>
      <c r="Q69" s="10">
        <f t="shared" si="8"/>
        <v>1.6784779512050947</v>
      </c>
      <c r="R69" s="10">
        <f t="shared" si="9"/>
        <v>1.7996556477752852</v>
      </c>
    </row>
    <row r="70" spans="1:18" x14ac:dyDescent="0.25">
      <c r="A70" s="9">
        <v>199609</v>
      </c>
      <c r="B70" s="10">
        <v>2.5499999999999998</v>
      </c>
      <c r="C70" s="11">
        <v>0</v>
      </c>
      <c r="D70" s="5">
        <v>44.199999999999996</v>
      </c>
      <c r="E70" s="6">
        <v>44</v>
      </c>
      <c r="F70" s="6">
        <v>27.953990919999999</v>
      </c>
      <c r="G70" s="6">
        <f t="shared" si="7"/>
        <v>1.574014963585028</v>
      </c>
      <c r="H70" s="10">
        <v>4.21</v>
      </c>
      <c r="I70" s="10">
        <v>3.77</v>
      </c>
      <c r="J70" s="10">
        <v>12.3</v>
      </c>
      <c r="K70" s="10">
        <f t="shared" si="10"/>
        <v>9.417354541360508</v>
      </c>
      <c r="L70" s="10">
        <v>17.899999999999999</v>
      </c>
      <c r="M70" s="10">
        <v>1.8524</v>
      </c>
      <c r="N70" s="10">
        <v>1.6588000000000001</v>
      </c>
      <c r="O70" s="10">
        <v>45.385999999999996</v>
      </c>
      <c r="P70" s="10">
        <v>49.782215999999991</v>
      </c>
      <c r="Q70" s="10">
        <f t="shared" si="8"/>
        <v>1.6235964349379561</v>
      </c>
      <c r="R70" s="10">
        <f t="shared" si="9"/>
        <v>1.7808625660095905</v>
      </c>
    </row>
    <row r="71" spans="1:18" x14ac:dyDescent="0.25">
      <c r="A71" s="9">
        <v>198314</v>
      </c>
      <c r="B71" s="10">
        <v>2.5499999999999998</v>
      </c>
      <c r="C71" s="11">
        <v>0</v>
      </c>
      <c r="D71" s="5">
        <v>42.283333333333331</v>
      </c>
      <c r="E71" s="6">
        <v>40.475000000000001</v>
      </c>
      <c r="F71" s="6">
        <v>27.953990919999999</v>
      </c>
      <c r="G71" s="6">
        <f t="shared" si="7"/>
        <v>1.4479149011614547</v>
      </c>
      <c r="H71" s="10">
        <v>4.6399999999999997</v>
      </c>
      <c r="I71" s="10">
        <v>3.71</v>
      </c>
      <c r="J71" s="10">
        <v>11.9</v>
      </c>
      <c r="K71" s="10">
        <f t="shared" si="10"/>
        <v>9.3842936790996205</v>
      </c>
      <c r="L71" s="10">
        <v>16</v>
      </c>
      <c r="M71" s="10">
        <v>1.8780399999999999</v>
      </c>
      <c r="N71" s="10">
        <v>1.5016225000000001</v>
      </c>
      <c r="O71" s="10">
        <v>44.360600000000005</v>
      </c>
      <c r="P71" s="10">
        <v>47.861201800000003</v>
      </c>
      <c r="Q71" s="10">
        <f t="shared" si="8"/>
        <v>1.5869147316729546</v>
      </c>
      <c r="R71" s="10">
        <f t="shared" si="9"/>
        <v>1.7121419956446065</v>
      </c>
    </row>
    <row r="72" spans="1:18" x14ac:dyDescent="0.25">
      <c r="A72" s="9">
        <v>195952</v>
      </c>
      <c r="B72" s="10">
        <v>2.5499999999999998</v>
      </c>
      <c r="C72" s="11">
        <v>0</v>
      </c>
      <c r="D72" s="5">
        <v>43.400000000000006</v>
      </c>
      <c r="E72" s="6">
        <v>45.839285714285715</v>
      </c>
      <c r="F72" s="6">
        <v>27.953990919999999</v>
      </c>
      <c r="G72" s="6">
        <f t="shared" si="7"/>
        <v>1.6398118553257983</v>
      </c>
      <c r="H72" s="10">
        <v>3.46</v>
      </c>
      <c r="I72" s="10">
        <v>3.57</v>
      </c>
      <c r="J72" s="10">
        <v>9.1</v>
      </c>
      <c r="K72" s="10">
        <f t="shared" si="10"/>
        <v>9.1160296925049416</v>
      </c>
      <c r="L72" s="10">
        <v>17.100000000000001</v>
      </c>
      <c r="M72" s="10">
        <v>1.5860392857142858</v>
      </c>
      <c r="N72" s="10">
        <v>1.6364625000000002</v>
      </c>
      <c r="O72" s="10">
        <v>42.126303571428572</v>
      </c>
      <c r="P72" s="10">
        <v>46.796593357142854</v>
      </c>
      <c r="Q72" s="10">
        <f t="shared" si="8"/>
        <v>1.5069870950444086</v>
      </c>
      <c r="R72" s="10">
        <f t="shared" si="9"/>
        <v>1.6740576861124221</v>
      </c>
    </row>
    <row r="73" spans="1:18" x14ac:dyDescent="0.25">
      <c r="A73" s="9">
        <v>190752</v>
      </c>
      <c r="B73" s="10">
        <v>2.5499999999999998</v>
      </c>
      <c r="C73" s="11">
        <v>0</v>
      </c>
      <c r="D73" s="5">
        <v>45.533333333333339</v>
      </c>
      <c r="E73" s="6">
        <v>41.610714285714288</v>
      </c>
      <c r="F73" s="6">
        <v>27.953990919999999</v>
      </c>
      <c r="G73" s="6">
        <f t="shared" si="7"/>
        <v>1.4885428847994449</v>
      </c>
      <c r="H73" s="10">
        <v>3.75</v>
      </c>
      <c r="I73" s="10">
        <v>3.32</v>
      </c>
      <c r="J73" s="10">
        <v>8.8000000000000007</v>
      </c>
      <c r="K73" s="10">
        <f t="shared" si="10"/>
        <v>9.0825070004662987</v>
      </c>
      <c r="L73" s="10">
        <v>16</v>
      </c>
      <c r="M73" s="10">
        <v>1.5604017857142858</v>
      </c>
      <c r="N73" s="10">
        <v>1.3814757142857144</v>
      </c>
      <c r="O73" s="10">
        <v>40.050312500000004</v>
      </c>
      <c r="P73" s="10">
        <v>43.299193850000002</v>
      </c>
      <c r="Q73" s="10">
        <f t="shared" si="8"/>
        <v>1.4327225266194659</v>
      </c>
      <c r="R73" s="10">
        <f t="shared" si="9"/>
        <v>1.5489449779788367</v>
      </c>
    </row>
    <row r="74" spans="1:18" x14ac:dyDescent="0.25">
      <c r="A74" s="9">
        <v>198523</v>
      </c>
      <c r="B74" s="10">
        <v>2.5499999999999998</v>
      </c>
      <c r="C74" s="11">
        <v>0</v>
      </c>
      <c r="D74" s="5">
        <v>42.066666666666663</v>
      </c>
      <c r="E74" s="6">
        <v>40.950000000000003</v>
      </c>
      <c r="F74" s="6">
        <v>27.953990919999999</v>
      </c>
      <c r="G74" s="6">
        <f t="shared" si="7"/>
        <v>1.4649071081547023</v>
      </c>
      <c r="H74" s="10">
        <v>4.41</v>
      </c>
      <c r="I74" s="10">
        <v>3.72</v>
      </c>
      <c r="J74" s="10">
        <v>6.8</v>
      </c>
      <c r="K74" s="10">
        <f t="shared" si="10"/>
        <v>8.8246778911641979</v>
      </c>
      <c r="L74" s="10">
        <v>16.5</v>
      </c>
      <c r="M74" s="10">
        <v>1.8058950000000003</v>
      </c>
      <c r="N74" s="10">
        <v>1.5233400000000004</v>
      </c>
      <c r="O74" s="10">
        <v>43.468425000000011</v>
      </c>
      <c r="P74" s="10">
        <v>47.240493299999997</v>
      </c>
      <c r="Q74" s="10">
        <f t="shared" si="8"/>
        <v>1.5549988953062166</v>
      </c>
      <c r="R74" s="10">
        <f t="shared" si="9"/>
        <v>1.6899373486667784</v>
      </c>
    </row>
    <row r="75" spans="1:18" x14ac:dyDescent="0.25">
      <c r="A75" s="9">
        <v>196609</v>
      </c>
      <c r="B75" s="10">
        <v>2.5499999999999998</v>
      </c>
      <c r="C75" s="11">
        <v>0</v>
      </c>
      <c r="D75" s="5">
        <v>47.033333333333331</v>
      </c>
      <c r="E75" s="6">
        <v>44.482142857142854</v>
      </c>
      <c r="F75" s="6">
        <v>27.953990919999999</v>
      </c>
      <c r="G75" s="6">
        <f t="shared" si="7"/>
        <v>1.5912626924879483</v>
      </c>
      <c r="H75" s="10">
        <v>4.42</v>
      </c>
      <c r="I75" s="10">
        <v>3.78</v>
      </c>
      <c r="J75" s="10">
        <v>6.6</v>
      </c>
      <c r="K75" s="10">
        <f t="shared" si="10"/>
        <v>8.794824928014517</v>
      </c>
      <c r="L75" s="10">
        <v>16.399999999999999</v>
      </c>
      <c r="M75" s="12">
        <f>E75*H75/100</f>
        <v>1.9661107142857142</v>
      </c>
      <c r="N75" s="10">
        <f>I75*E75/100</f>
        <v>1.6814249999999999</v>
      </c>
      <c r="O75" s="10">
        <f>E75*(0.4+0.15*H75)</f>
        <v>47.284517857142852</v>
      </c>
      <c r="P75" s="10">
        <f>(0.3246*E75)+(12.86*E75*H75/100)+(7.04*E75*I75/100)</f>
        <v>51.560319357142852</v>
      </c>
      <c r="Q75" s="10">
        <f t="shared" si="8"/>
        <v>1.6915122421146889</v>
      </c>
      <c r="R75" s="10">
        <f t="shared" si="9"/>
        <v>1.8444707771674005</v>
      </c>
    </row>
    <row r="76" spans="1:18" x14ac:dyDescent="0.25">
      <c r="A76" s="9">
        <v>199440</v>
      </c>
      <c r="B76" s="10">
        <v>2.5499999999999998</v>
      </c>
      <c r="C76" s="11">
        <v>0</v>
      </c>
      <c r="D76" s="5">
        <v>41.733333333333327</v>
      </c>
      <c r="E76" s="6">
        <v>41.889285714285712</v>
      </c>
      <c r="F76" s="6">
        <v>27.953990919999999</v>
      </c>
      <c r="G76" s="6">
        <f t="shared" si="7"/>
        <v>1.4985082392766877</v>
      </c>
      <c r="H76" s="10">
        <v>3.82</v>
      </c>
      <c r="I76" s="10">
        <v>3.64</v>
      </c>
      <c r="J76" s="10">
        <v>6.3</v>
      </c>
      <c r="K76" s="10">
        <f t="shared" si="10"/>
        <v>8.7483049123796235</v>
      </c>
      <c r="L76" s="10">
        <v>17.5</v>
      </c>
      <c r="M76" s="10">
        <v>1.6001707142857142</v>
      </c>
      <c r="N76" s="10">
        <v>1.52477</v>
      </c>
      <c r="O76" s="10">
        <v>40.758274999999998</v>
      </c>
      <c r="P76" s="10">
        <v>44.909838328571432</v>
      </c>
      <c r="Q76" s="10">
        <f t="shared" si="8"/>
        <v>1.4580485168162172</v>
      </c>
      <c r="R76" s="10">
        <f t="shared" si="9"/>
        <v>1.6065626713944512</v>
      </c>
    </row>
    <row r="77" spans="1:18" x14ac:dyDescent="0.25">
      <c r="A77" s="9">
        <v>199246</v>
      </c>
      <c r="B77" s="10">
        <v>2.5499999999999998</v>
      </c>
      <c r="C77" s="11">
        <v>0</v>
      </c>
      <c r="D77" s="5">
        <v>44.583333333333336</v>
      </c>
      <c r="E77" s="6">
        <v>40.850000000000016</v>
      </c>
      <c r="F77" s="6">
        <v>27.953990919999999</v>
      </c>
      <c r="G77" s="6">
        <f t="shared" si="7"/>
        <v>1.4613298014192821</v>
      </c>
      <c r="H77" s="10">
        <v>4.1399999999999997</v>
      </c>
      <c r="I77" s="10">
        <v>3.77</v>
      </c>
      <c r="J77" s="10">
        <v>4.3</v>
      </c>
      <c r="K77" s="10">
        <f t="shared" si="10"/>
        <v>8.3663703016816537</v>
      </c>
      <c r="L77" s="10">
        <v>17.2</v>
      </c>
      <c r="M77" s="10">
        <v>1.6911900000000006</v>
      </c>
      <c r="N77" s="10">
        <v>1.5400450000000006</v>
      </c>
      <c r="O77" s="10">
        <v>41.707850000000015</v>
      </c>
      <c r="P77" s="10">
        <v>45.850530200000009</v>
      </c>
      <c r="Q77" s="10">
        <f t="shared" si="8"/>
        <v>1.4920177272490871</v>
      </c>
      <c r="R77" s="10">
        <f t="shared" si="9"/>
        <v>1.6402141050706189</v>
      </c>
    </row>
    <row r="78" spans="1:18" x14ac:dyDescent="0.25">
      <c r="A78" s="9">
        <v>199352</v>
      </c>
      <c r="B78" s="10">
        <v>2.5499999999999998</v>
      </c>
      <c r="C78" s="11">
        <v>0</v>
      </c>
      <c r="D78" s="5">
        <v>45.566666666666663</v>
      </c>
      <c r="E78" s="6">
        <v>44.617857142857147</v>
      </c>
      <c r="F78" s="6">
        <v>27.953990919999999</v>
      </c>
      <c r="G78" s="6">
        <f t="shared" si="7"/>
        <v>1.5961176087717335</v>
      </c>
      <c r="H78" s="10">
        <v>3.6</v>
      </c>
      <c r="I78" s="10">
        <v>3.31</v>
      </c>
      <c r="J78" s="10">
        <v>3.6</v>
      </c>
      <c r="K78" s="10">
        <f t="shared" si="10"/>
        <v>8.1886891244442008</v>
      </c>
      <c r="L78" s="10">
        <v>17.399999999999999</v>
      </c>
      <c r="M78" s="10">
        <v>1.6062428571428575</v>
      </c>
      <c r="N78" s="10">
        <v>1.4768510714285716</v>
      </c>
      <c r="O78" s="10">
        <v>41.940785714285724</v>
      </c>
      <c r="P78" s="10">
        <v>45.536271114285725</v>
      </c>
      <c r="Q78" s="10">
        <f t="shared" si="8"/>
        <v>1.5003505522454297</v>
      </c>
      <c r="R78" s="10">
        <f t="shared" si="9"/>
        <v>1.6289720936306911</v>
      </c>
    </row>
    <row r="79" spans="1:18" x14ac:dyDescent="0.25">
      <c r="A79" s="9">
        <v>194408</v>
      </c>
      <c r="B79" s="10">
        <v>2.5499999999999998</v>
      </c>
      <c r="C79" s="11">
        <v>0</v>
      </c>
      <c r="D79" s="5">
        <v>44.599999999999994</v>
      </c>
      <c r="E79" s="6">
        <v>41.796428571428571</v>
      </c>
      <c r="F79" s="6">
        <v>27.953990919999999</v>
      </c>
      <c r="G79" s="6">
        <f t="shared" si="7"/>
        <v>1.4951864544509401</v>
      </c>
      <c r="H79" s="10">
        <v>4.76</v>
      </c>
      <c r="I79" s="10">
        <v>3.61</v>
      </c>
      <c r="J79" s="10">
        <v>3.4</v>
      </c>
      <c r="K79" s="10">
        <f t="shared" si="10"/>
        <v>8.1315307106042525</v>
      </c>
      <c r="L79" s="10">
        <v>20.100000000000001</v>
      </c>
      <c r="M79" s="10">
        <v>1.9895099999999999</v>
      </c>
      <c r="N79" s="10">
        <v>1.5088510714285712</v>
      </c>
      <c r="O79" s="10">
        <v>46.561221428571422</v>
      </c>
      <c r="P79" s="10">
        <v>49.77453085714285</v>
      </c>
      <c r="Q79" s="10">
        <f t="shared" si="8"/>
        <v>1.6656377102583471</v>
      </c>
      <c r="R79" s="10">
        <f t="shared" si="9"/>
        <v>1.7805876448765352</v>
      </c>
    </row>
    <row r="80" spans="1:18" x14ac:dyDescent="0.25">
      <c r="A80" s="9">
        <v>191750</v>
      </c>
      <c r="B80" s="10">
        <v>2.5499999999999998</v>
      </c>
      <c r="C80" s="11">
        <v>0</v>
      </c>
      <c r="D80" s="5">
        <v>45.550000000000004</v>
      </c>
      <c r="E80" s="6">
        <v>43.428571428571423</v>
      </c>
      <c r="F80" s="6">
        <v>27.953990919999999</v>
      </c>
      <c r="G80" s="6">
        <f t="shared" si="7"/>
        <v>1.5535732108111961</v>
      </c>
      <c r="H80" s="10">
        <v>4.57</v>
      </c>
      <c r="I80" s="10">
        <v>3.8</v>
      </c>
      <c r="J80" s="10">
        <v>3</v>
      </c>
      <c r="K80" s="10">
        <f t="shared" si="10"/>
        <v>8.0063675676502459</v>
      </c>
      <c r="L80" s="10">
        <v>18.8</v>
      </c>
      <c r="M80" s="10">
        <v>1.9846857142857142</v>
      </c>
      <c r="N80" s="10">
        <v>1.6502857142857141</v>
      </c>
      <c r="O80" s="10">
        <v>47.141714285714286</v>
      </c>
      <c r="P80" s="10">
        <v>51.23798399999999</v>
      </c>
      <c r="Q80" s="10">
        <f t="shared" si="8"/>
        <v>1.6864037203355537</v>
      </c>
      <c r="R80" s="10">
        <f t="shared" si="9"/>
        <v>1.832939852725687</v>
      </c>
    </row>
    <row r="81" spans="1:18" x14ac:dyDescent="0.25">
      <c r="A81" s="9">
        <v>191653</v>
      </c>
      <c r="B81" s="10">
        <v>2.5499999999999998</v>
      </c>
      <c r="C81" s="11">
        <v>0</v>
      </c>
      <c r="D81" s="5">
        <v>43.966666666666669</v>
      </c>
      <c r="E81" s="6">
        <v>42.546428571428578</v>
      </c>
      <c r="F81" s="6">
        <v>27.953990919999999</v>
      </c>
      <c r="G81" s="6">
        <f t="shared" si="7"/>
        <v>1.5220162549665943</v>
      </c>
      <c r="H81" s="10">
        <v>4.3899999999999997</v>
      </c>
      <c r="I81" s="10">
        <v>3.48</v>
      </c>
      <c r="J81" s="10">
        <v>3</v>
      </c>
      <c r="K81" s="10">
        <f t="shared" si="10"/>
        <v>8.0063675676502459</v>
      </c>
      <c r="L81" s="10">
        <v>19.2</v>
      </c>
      <c r="M81" s="10">
        <v>1.8677882142857143</v>
      </c>
      <c r="N81" s="10">
        <v>1.4806157142857146</v>
      </c>
      <c r="O81" s="10">
        <v>45.035394642857149</v>
      </c>
      <c r="P81" s="10">
        <v>48.253861778571434</v>
      </c>
      <c r="Q81" s="10">
        <f t="shared" si="8"/>
        <v>1.61105420588214</v>
      </c>
      <c r="R81" s="10">
        <f t="shared" si="9"/>
        <v>1.726188647505343</v>
      </c>
    </row>
    <row r="82" spans="1:18" x14ac:dyDescent="0.25">
      <c r="A82" s="9">
        <v>198773</v>
      </c>
      <c r="B82" s="10">
        <v>2.5499999999999998</v>
      </c>
      <c r="C82" s="11">
        <v>0</v>
      </c>
      <c r="D82" s="5">
        <v>41.633333333333333</v>
      </c>
      <c r="E82" s="6">
        <v>39.385714285714286</v>
      </c>
      <c r="F82" s="6">
        <v>27.953990919999999</v>
      </c>
      <c r="G82" s="6">
        <f t="shared" si="7"/>
        <v>1.4089478099363384</v>
      </c>
      <c r="H82" s="10">
        <v>3.57</v>
      </c>
      <c r="I82" s="10">
        <v>3.4</v>
      </c>
      <c r="J82" s="10">
        <v>2.7</v>
      </c>
      <c r="K82" s="10">
        <f t="shared" si="10"/>
        <v>7.90100705199242</v>
      </c>
      <c r="L82" s="10">
        <v>18.600000000000001</v>
      </c>
      <c r="M82" s="12">
        <f>E82*H82/100</f>
        <v>1.4060699999999999</v>
      </c>
      <c r="N82" s="10">
        <f>I82*E82/100</f>
        <v>1.3391142857142855</v>
      </c>
      <c r="O82" s="10">
        <f>E82*(0.4+0.15*H82)</f>
        <v>36.845335714285717</v>
      </c>
      <c r="P82" s="10">
        <f>(0.3246*E82)+(12.86*E82*H82/100)+(7.04*E82*I82/100)</f>
        <v>40.294027628571428</v>
      </c>
      <c r="Q82" s="10">
        <f t="shared" si="8"/>
        <v>1.3180706761954446</v>
      </c>
      <c r="R82" s="10">
        <f t="shared" si="9"/>
        <v>1.4414409643290902</v>
      </c>
    </row>
    <row r="83" spans="1:18" x14ac:dyDescent="0.25">
      <c r="A83" s="9">
        <v>198773</v>
      </c>
      <c r="B83" s="10">
        <v>2.5499999999999998</v>
      </c>
      <c r="C83" s="11">
        <v>0</v>
      </c>
      <c r="D83" s="5">
        <v>41.633333333333333</v>
      </c>
      <c r="E83" s="6">
        <v>39.385714285714286</v>
      </c>
      <c r="F83" s="6">
        <v>27.953990919999999</v>
      </c>
      <c r="G83" s="6">
        <f t="shared" si="7"/>
        <v>1.4089478099363384</v>
      </c>
      <c r="H83" s="10">
        <v>3.57</v>
      </c>
      <c r="I83" s="10">
        <v>3.4</v>
      </c>
      <c r="J83" s="10">
        <v>2.7</v>
      </c>
      <c r="K83" s="10">
        <f t="shared" si="10"/>
        <v>7.90100705199242</v>
      </c>
      <c r="L83" s="10">
        <v>18.600000000000001</v>
      </c>
      <c r="M83" s="12">
        <f>E83*H83/100</f>
        <v>1.4060699999999999</v>
      </c>
      <c r="N83" s="10">
        <f>I83*E83/100</f>
        <v>1.3391142857142855</v>
      </c>
      <c r="O83" s="10">
        <f>E83*(0.4+0.15*H83)</f>
        <v>36.845335714285717</v>
      </c>
      <c r="P83" s="10">
        <f>(0.3246*E83)+(12.86*E83*H83/100)+(7.04*E83*I83/100)</f>
        <v>40.294027628571428</v>
      </c>
      <c r="Q83" s="10">
        <f t="shared" si="8"/>
        <v>1.3180706761954446</v>
      </c>
      <c r="R83" s="10">
        <f t="shared" si="9"/>
        <v>1.4414409643290902</v>
      </c>
    </row>
    <row r="84" spans="1:18" x14ac:dyDescent="0.25">
      <c r="A84" s="9">
        <v>199571</v>
      </c>
      <c r="B84" s="10">
        <v>2.5499999999999998</v>
      </c>
      <c r="C84" s="11">
        <v>0</v>
      </c>
      <c r="D84" s="5">
        <v>44.433333333333337</v>
      </c>
      <c r="E84" s="6">
        <v>44.489285714285721</v>
      </c>
      <c r="F84" s="6">
        <v>27.953990919999999</v>
      </c>
      <c r="G84" s="6">
        <f t="shared" si="7"/>
        <v>1.5915182143976214</v>
      </c>
      <c r="H84" s="10">
        <v>3.67</v>
      </c>
      <c r="I84" s="10">
        <v>3.54</v>
      </c>
      <c r="J84" s="10">
        <v>2.2999999999999998</v>
      </c>
      <c r="K84" s="10">
        <f t="shared" si="10"/>
        <v>7.7406644019172415</v>
      </c>
      <c r="L84" s="10">
        <v>18.399999999999999</v>
      </c>
      <c r="M84" s="10">
        <v>1.632756785714286</v>
      </c>
      <c r="N84" s="10">
        <v>1.5749207142857145</v>
      </c>
      <c r="O84" s="10">
        <v>42.287066071428576</v>
      </c>
      <c r="P84" s="10">
        <v>46.525916235714291</v>
      </c>
      <c r="Q84" s="10">
        <f t="shared" si="8"/>
        <v>1.5127380627849392</v>
      </c>
      <c r="R84" s="10">
        <f t="shared" si="9"/>
        <v>1.6643747352163156</v>
      </c>
    </row>
    <row r="85" spans="1:18" x14ac:dyDescent="0.25">
      <c r="A85" s="9">
        <v>196677</v>
      </c>
      <c r="B85" s="10">
        <v>2.5499999999999998</v>
      </c>
      <c r="C85" s="11">
        <v>0</v>
      </c>
      <c r="D85" s="5">
        <v>47.70000000000001</v>
      </c>
      <c r="E85" s="6">
        <v>45.278571428571425</v>
      </c>
      <c r="F85" s="6">
        <v>27.953990919999999</v>
      </c>
      <c r="G85" s="6">
        <f t="shared" si="7"/>
        <v>1.6197533854164758</v>
      </c>
      <c r="H85" s="10">
        <v>4.7349999999999994</v>
      </c>
      <c r="I85" s="10">
        <v>3.6950000000000003</v>
      </c>
      <c r="J85" s="10">
        <v>2.1</v>
      </c>
      <c r="K85" s="10">
        <f t="shared" si="10"/>
        <v>7.6496926237115144</v>
      </c>
      <c r="L85" s="10">
        <v>16.75</v>
      </c>
      <c r="M85" s="12">
        <f>E85*H85/100</f>
        <v>2.1439403571428568</v>
      </c>
      <c r="N85" s="10">
        <f>I85*E85/100</f>
        <v>1.6730432142857143</v>
      </c>
      <c r="O85" s="10">
        <f>E85*(0.4+0.15*H85)</f>
        <v>50.270533928571425</v>
      </c>
      <c r="P85" s="10">
        <f>(0.3246*E85)+(12.86*E85*H85/100)+(7.04*E85*I85/100)</f>
        <v>54.046721507142848</v>
      </c>
      <c r="Q85" s="10">
        <f t="shared" si="8"/>
        <v>1.7983311961586423</v>
      </c>
      <c r="R85" s="10">
        <f t="shared" si="9"/>
        <v>1.9334170087489908</v>
      </c>
    </row>
    <row r="86" spans="1:18" x14ac:dyDescent="0.25">
      <c r="A86" s="9">
        <v>194339</v>
      </c>
      <c r="B86" s="10">
        <v>2.5499999999999998</v>
      </c>
      <c r="C86" s="11">
        <v>0</v>
      </c>
      <c r="D86" s="5">
        <v>43.666666666666664</v>
      </c>
      <c r="E86" s="6">
        <v>42.400000000000013</v>
      </c>
      <c r="F86" s="6">
        <v>27.953990919999999</v>
      </c>
      <c r="G86" s="6">
        <f t="shared" si="7"/>
        <v>1.5167780558183002</v>
      </c>
      <c r="H86" s="10">
        <v>5.3100000000000005</v>
      </c>
      <c r="I86" s="10">
        <v>3.915</v>
      </c>
      <c r="J86" s="10">
        <v>1.7</v>
      </c>
      <c r="K86" s="10">
        <f t="shared" si="10"/>
        <v>7.4383835300443071</v>
      </c>
      <c r="L86" s="10">
        <v>20.75</v>
      </c>
      <c r="M86" s="10">
        <v>2.251440000000001</v>
      </c>
      <c r="N86" s="10">
        <v>1.6599600000000003</v>
      </c>
      <c r="O86" s="10">
        <v>50.731600000000022</v>
      </c>
      <c r="P86" s="10">
        <v>54.402676800000016</v>
      </c>
      <c r="Q86" s="10">
        <f t="shared" si="8"/>
        <v>1.8148249437865962</v>
      </c>
      <c r="R86" s="10">
        <f t="shared" si="9"/>
        <v>1.946150621415456</v>
      </c>
    </row>
    <row r="87" spans="1:18" x14ac:dyDescent="0.25">
      <c r="A87" s="9">
        <v>196515</v>
      </c>
      <c r="B87" s="10">
        <v>2.5499999999999998</v>
      </c>
      <c r="C87" s="11">
        <v>0</v>
      </c>
      <c r="D87" s="5">
        <v>44.85</v>
      </c>
      <c r="E87" s="6">
        <v>42.328571428571422</v>
      </c>
      <c r="F87" s="6">
        <v>27.953990919999999</v>
      </c>
      <c r="G87" s="6">
        <f t="shared" si="7"/>
        <v>1.5142228367215704</v>
      </c>
      <c r="H87" s="10">
        <v>3.8600000000000003</v>
      </c>
      <c r="I87" s="10">
        <v>3.4299999999999997</v>
      </c>
      <c r="J87" s="10">
        <v>1.65</v>
      </c>
      <c r="K87" s="10">
        <f t="shared" si="10"/>
        <v>7.4085305668946262</v>
      </c>
      <c r="L87" s="10">
        <v>17.2</v>
      </c>
      <c r="M87" s="10">
        <v>1.633882857142857</v>
      </c>
      <c r="N87" s="10">
        <v>1.4518699999999995</v>
      </c>
      <c r="O87" s="10">
        <v>41.43967142857143</v>
      </c>
      <c r="P87" s="10">
        <v>44.972752628571421</v>
      </c>
      <c r="Q87" s="10">
        <f t="shared" si="8"/>
        <v>1.4824241571504178</v>
      </c>
      <c r="R87" s="10">
        <f t="shared" si="9"/>
        <v>1.6088133088858936</v>
      </c>
    </row>
    <row r="88" spans="1:18" x14ac:dyDescent="0.25">
      <c r="A88" s="9">
        <v>196547</v>
      </c>
      <c r="B88" s="10">
        <v>2.5499999999999998</v>
      </c>
      <c r="C88" s="11">
        <v>0</v>
      </c>
      <c r="D88" s="5">
        <v>46.4</v>
      </c>
      <c r="E88" s="6">
        <v>42.346428571428575</v>
      </c>
      <c r="F88" s="6">
        <v>27.953990919999999</v>
      </c>
      <c r="G88" s="6">
        <f t="shared" si="7"/>
        <v>1.514861641495753</v>
      </c>
      <c r="H88" s="10">
        <v>5.95</v>
      </c>
      <c r="I88" s="10">
        <v>3.52</v>
      </c>
      <c r="J88" s="10">
        <v>1.5</v>
      </c>
      <c r="K88" s="10">
        <f t="shared" si="10"/>
        <v>7.3132203870903014</v>
      </c>
      <c r="L88" s="10">
        <v>24.4</v>
      </c>
      <c r="M88" s="12">
        <f>E88*H88/100</f>
        <v>2.5196125000000005</v>
      </c>
      <c r="N88" s="10">
        <f>I88*E88/100</f>
        <v>1.4905942857142858</v>
      </c>
      <c r="O88" s="10">
        <f>E88*(0.4+0.15*H88)</f>
        <v>54.732758928571435</v>
      </c>
      <c r="P88" s="10">
        <f>(0.3246*E88)+(12.86*E88*H88/100)+(7.04*E88*I88/100)</f>
        <v>56.641651235714299</v>
      </c>
      <c r="Q88" s="10">
        <f t="shared" si="8"/>
        <v>1.9579586716332609</v>
      </c>
      <c r="R88" s="10">
        <f t="shared" si="9"/>
        <v>2.0262456047086066</v>
      </c>
    </row>
    <row r="89" spans="1:18" x14ac:dyDescent="0.25">
      <c r="A89" s="9">
        <v>198415</v>
      </c>
      <c r="B89" s="10">
        <v>2.5499999999999998</v>
      </c>
      <c r="C89" s="11">
        <v>0</v>
      </c>
      <c r="D89" s="5">
        <v>44.216666666666669</v>
      </c>
      <c r="E89" s="6">
        <v>42.639285714285712</v>
      </c>
      <c r="F89" s="6">
        <v>27.953990919999999</v>
      </c>
      <c r="G89" s="6">
        <f t="shared" si="7"/>
        <v>1.5253380397923415</v>
      </c>
      <c r="H89" s="10">
        <v>4.5950000000000006</v>
      </c>
      <c r="I89" s="10">
        <v>3.52</v>
      </c>
      <c r="J89" s="10">
        <v>1.45</v>
      </c>
      <c r="K89" s="10">
        <f t="shared" si="10"/>
        <v>7.2793188354146201</v>
      </c>
      <c r="L89" s="10">
        <v>15.7</v>
      </c>
      <c r="M89" s="10">
        <v>1.9592751785714286</v>
      </c>
      <c r="N89" s="10">
        <v>1.5009028571428571</v>
      </c>
      <c r="O89" s="10">
        <v>46.444841964285715</v>
      </c>
      <c r="P89" s="10">
        <v>49.603347053571426</v>
      </c>
      <c r="Q89" s="10">
        <f t="shared" si="8"/>
        <v>1.661474459843808</v>
      </c>
      <c r="R89" s="10">
        <f t="shared" si="9"/>
        <v>1.7744638751414257</v>
      </c>
    </row>
    <row r="90" spans="1:18" x14ac:dyDescent="0.25">
      <c r="A90" s="9">
        <v>199149</v>
      </c>
      <c r="B90" s="10">
        <v>2.5499999999999998</v>
      </c>
      <c r="C90" s="11">
        <v>0</v>
      </c>
      <c r="D90" s="5">
        <v>41.633333333333333</v>
      </c>
      <c r="E90" s="6">
        <v>42.067857142857136</v>
      </c>
      <c r="F90" s="6">
        <v>27.953990919999999</v>
      </c>
      <c r="G90" s="6">
        <f t="shared" si="7"/>
        <v>1.5048962870185099</v>
      </c>
      <c r="H90" s="10">
        <v>4.72</v>
      </c>
      <c r="I90" s="10">
        <v>3.59</v>
      </c>
      <c r="J90" s="10">
        <v>1.3</v>
      </c>
      <c r="K90" s="10">
        <f t="shared" si="10"/>
        <v>7.1701195434496281</v>
      </c>
      <c r="L90" s="10">
        <v>18.399999999999999</v>
      </c>
      <c r="M90" s="12">
        <f>E90*H90/100</f>
        <v>1.9856028571428568</v>
      </c>
      <c r="N90" s="10">
        <f>I90*E90/100</f>
        <v>1.5102360714285712</v>
      </c>
      <c r="O90" s="10">
        <f>E90*(0.4+0.15*H90)</f>
        <v>46.61118571428571</v>
      </c>
      <c r="P90" s="10">
        <f>(0.3246*E90)+(12.86*E90*H90/100)+(7.04*E90*I90/100)</f>
        <v>49.822141114285706</v>
      </c>
      <c r="Q90" s="10">
        <f t="shared" si="8"/>
        <v>1.667425086016509</v>
      </c>
      <c r="R90" s="10">
        <f t="shared" si="9"/>
        <v>1.7822908098120578</v>
      </c>
    </row>
    <row r="91" spans="1:18" x14ac:dyDescent="0.25">
      <c r="A91" s="9">
        <v>194258</v>
      </c>
      <c r="B91" s="10">
        <v>2.5499999999999998</v>
      </c>
      <c r="C91" s="11">
        <v>0</v>
      </c>
      <c r="D91" s="5">
        <v>44.25</v>
      </c>
      <c r="E91" s="6">
        <v>40.289285714285718</v>
      </c>
      <c r="F91" s="6">
        <v>27.953990919999999</v>
      </c>
      <c r="G91" s="6">
        <f t="shared" si="7"/>
        <v>1.4412713315099597</v>
      </c>
      <c r="H91" s="10">
        <v>4.0149999999999997</v>
      </c>
      <c r="I91" s="10">
        <v>3.5249999999999999</v>
      </c>
      <c r="J91" s="10">
        <v>0.95</v>
      </c>
      <c r="K91" s="10">
        <f t="shared" si="10"/>
        <v>6.8564619845945867</v>
      </c>
      <c r="L91" s="10">
        <v>19.25</v>
      </c>
      <c r="M91" s="12">
        <f>E91*H91/100</f>
        <v>1.6176148214285715</v>
      </c>
      <c r="N91" s="10">
        <f>I91*E91/100</f>
        <v>1.4201973214285715</v>
      </c>
      <c r="O91" s="10">
        <f>E91*(0.4+0.15*H91)</f>
        <v>40.379936607142866</v>
      </c>
      <c r="P91" s="10">
        <f>(0.3246*E91)+(12.86*E91*H91/100)+(7.04*E91*I91/100)</f>
        <v>43.878617889285714</v>
      </c>
      <c r="Q91" s="10">
        <f t="shared" si="8"/>
        <v>1.4445141920058571</v>
      </c>
      <c r="R91" s="10">
        <f t="shared" si="9"/>
        <v>1.5696727531628503</v>
      </c>
    </row>
    <row r="92" spans="1:18" x14ac:dyDescent="0.25">
      <c r="A92" s="9">
        <v>199201</v>
      </c>
      <c r="B92" s="10">
        <v>2.5499999999999998</v>
      </c>
      <c r="C92" s="11">
        <v>0</v>
      </c>
      <c r="D92" s="5">
        <v>45.066666666666663</v>
      </c>
      <c r="E92" s="6">
        <v>44.982142857142854</v>
      </c>
      <c r="F92" s="6">
        <v>27.953990919999999</v>
      </c>
      <c r="G92" s="6">
        <f t="shared" si="7"/>
        <v>1.6091492261650508</v>
      </c>
      <c r="H92" s="10">
        <v>3.97</v>
      </c>
      <c r="I92" s="10">
        <v>3.45</v>
      </c>
      <c r="J92" s="10">
        <v>0.9</v>
      </c>
      <c r="K92" s="10">
        <f t="shared" si="10"/>
        <v>6.8023947633243109</v>
      </c>
      <c r="L92" s="10">
        <v>19.600000000000001</v>
      </c>
      <c r="M92" s="10">
        <v>1.7857910714285714</v>
      </c>
      <c r="N92" s="10">
        <v>1.5518839285714285</v>
      </c>
      <c r="O92" s="10">
        <v>44.779723214285717</v>
      </c>
      <c r="P92" s="10">
        <v>48.491739607142854</v>
      </c>
      <c r="Q92" s="10">
        <f t="shared" si="8"/>
        <v>1.6019080546473083</v>
      </c>
      <c r="R92" s="10">
        <f t="shared" si="9"/>
        <v>1.7346982670889004</v>
      </c>
    </row>
    <row r="93" spans="1:18" x14ac:dyDescent="0.25">
      <c r="A93" s="9">
        <v>196610</v>
      </c>
      <c r="B93" s="10">
        <v>2.5499999999999998</v>
      </c>
      <c r="C93" s="11">
        <v>1000</v>
      </c>
      <c r="D93" s="5">
        <v>40.499999999999993</v>
      </c>
      <c r="E93" s="6">
        <v>40.085714285714289</v>
      </c>
      <c r="F93" s="6">
        <v>28.097000000000001</v>
      </c>
      <c r="G93" s="6">
        <f t="shared" si="7"/>
        <v>1.4266901906151648</v>
      </c>
      <c r="H93" s="10">
        <v>4.54</v>
      </c>
      <c r="I93" s="10">
        <v>3.71</v>
      </c>
      <c r="J93" s="10">
        <v>8.6</v>
      </c>
      <c r="K93" s="10">
        <f t="shared" si="10"/>
        <v>9.0595174822415991</v>
      </c>
      <c r="L93" s="10">
        <v>12.3</v>
      </c>
      <c r="M93" s="12">
        <f>E93*H93/100</f>
        <v>1.8198914285714287</v>
      </c>
      <c r="N93" s="10">
        <f>I93*E93/100</f>
        <v>1.4871800000000002</v>
      </c>
      <c r="O93" s="10">
        <f>E93*(0.4+0.15*H93)</f>
        <v>43.332657142857144</v>
      </c>
      <c r="P93" s="10">
        <f>(0.3246*E93)+(12.86*E93*H93/100)+(7.04*E93*I93/100)</f>
        <v>46.885373828571431</v>
      </c>
      <c r="Q93" s="10">
        <f t="shared" si="8"/>
        <v>1.542252096054993</v>
      </c>
      <c r="R93" s="10">
        <f t="shared" si="9"/>
        <v>1.668696794268834</v>
      </c>
    </row>
    <row r="94" spans="1:18" x14ac:dyDescent="0.25">
      <c r="A94" s="9">
        <v>196429</v>
      </c>
      <c r="B94" s="10">
        <v>2.5499999999999998</v>
      </c>
      <c r="C94" s="11">
        <v>1000</v>
      </c>
      <c r="D94" s="5">
        <v>43.266666666666659</v>
      </c>
      <c r="E94" s="6">
        <v>42.503571428571426</v>
      </c>
      <c r="F94" s="6">
        <v>28.097000000000001</v>
      </c>
      <c r="G94" s="6">
        <f t="shared" si="7"/>
        <v>1.5127441160469597</v>
      </c>
      <c r="H94" s="10">
        <v>5.55</v>
      </c>
      <c r="I94" s="10">
        <v>3.94</v>
      </c>
      <c r="J94" s="10">
        <v>8.1</v>
      </c>
      <c r="K94" s="10">
        <f t="shared" si="10"/>
        <v>8.99961934066053</v>
      </c>
      <c r="L94" s="10">
        <v>15.6</v>
      </c>
      <c r="M94" s="10">
        <v>2.3589482142857143</v>
      </c>
      <c r="N94" s="10">
        <v>1.6746407142857143</v>
      </c>
      <c r="O94" s="10">
        <v>52.38565178571428</v>
      </c>
      <c r="P94" s="10">
        <v>55.922203949999997</v>
      </c>
      <c r="Q94" s="10">
        <f t="shared" si="8"/>
        <v>1.8644571230278777</v>
      </c>
      <c r="R94" s="10">
        <f t="shared" si="9"/>
        <v>1.990326509947681</v>
      </c>
    </row>
    <row r="95" spans="1:18" x14ac:dyDescent="0.25">
      <c r="A95" s="9">
        <v>196508</v>
      </c>
      <c r="B95" s="10">
        <v>2.5499999999999998</v>
      </c>
      <c r="C95" s="11">
        <v>1000</v>
      </c>
      <c r="D95" s="5">
        <v>45.916666666666664</v>
      </c>
      <c r="E95" s="6">
        <v>47.232142857142854</v>
      </c>
      <c r="F95" s="6">
        <v>28.097000000000001</v>
      </c>
      <c r="G95" s="6">
        <f t="shared" si="7"/>
        <v>1.6810386467289338</v>
      </c>
      <c r="H95" s="10">
        <v>3.83</v>
      </c>
      <c r="I95" s="10">
        <v>3.33</v>
      </c>
      <c r="J95" s="10">
        <v>7.5500000000000007</v>
      </c>
      <c r="K95" s="10">
        <f t="shared" si="10"/>
        <v>8.9293028422430698</v>
      </c>
      <c r="L95" s="10">
        <v>15.35</v>
      </c>
      <c r="M95" s="10">
        <v>1.8089910714285713</v>
      </c>
      <c r="N95" s="10">
        <v>1.5728303571428572</v>
      </c>
      <c r="O95" s="10">
        <v>46.027723214285714</v>
      </c>
      <c r="P95" s="10">
        <v>49.667904464285712</v>
      </c>
      <c r="Q95" s="10">
        <f t="shared" si="8"/>
        <v>1.6381721612373461</v>
      </c>
      <c r="R95" s="10">
        <f t="shared" si="9"/>
        <v>1.767729809740745</v>
      </c>
    </row>
    <row r="96" spans="1:18" x14ac:dyDescent="0.25">
      <c r="A96" s="9">
        <v>198276</v>
      </c>
      <c r="B96" s="10">
        <v>2.5499999999999998</v>
      </c>
      <c r="C96" s="11">
        <v>1000</v>
      </c>
      <c r="D96" s="5">
        <v>44</v>
      </c>
      <c r="E96" s="6">
        <v>40.332142857142856</v>
      </c>
      <c r="F96" s="6">
        <v>28.097000000000001</v>
      </c>
      <c r="G96" s="6">
        <f t="shared" si="7"/>
        <v>1.4354608270328808</v>
      </c>
      <c r="H96" s="10">
        <v>4.74</v>
      </c>
      <c r="I96" s="10">
        <v>3.7649999999999997</v>
      </c>
      <c r="J96" s="10">
        <v>7.05</v>
      </c>
      <c r="K96" s="10">
        <f t="shared" si="10"/>
        <v>8.8607828958063148</v>
      </c>
      <c r="L96" s="10">
        <v>15.8</v>
      </c>
      <c r="M96" s="10">
        <v>1.9117435714285713</v>
      </c>
      <c r="N96" s="10">
        <v>1.5185051785714285</v>
      </c>
      <c r="O96" s="10">
        <v>44.809010714285712</v>
      </c>
      <c r="P96" s="10">
        <v>48.367112357142858</v>
      </c>
      <c r="Q96" s="10">
        <f t="shared" si="8"/>
        <v>1.5947969788335306</v>
      </c>
      <c r="R96" s="10">
        <f t="shared" si="9"/>
        <v>1.7214333329943714</v>
      </c>
    </row>
    <row r="97" spans="1:18" x14ac:dyDescent="0.25">
      <c r="A97" s="9">
        <v>199399</v>
      </c>
      <c r="B97" s="10">
        <v>2.5499999999999998</v>
      </c>
      <c r="C97" s="11">
        <v>1000</v>
      </c>
      <c r="D97" s="5">
        <v>41.216666666666669</v>
      </c>
      <c r="E97" s="6">
        <v>42.317857142857143</v>
      </c>
      <c r="F97" s="6">
        <v>28.097000000000001</v>
      </c>
      <c r="G97" s="6">
        <f t="shared" si="7"/>
        <v>1.5061343610654925</v>
      </c>
      <c r="H97" s="10">
        <v>4.76</v>
      </c>
      <c r="I97" s="10">
        <v>3.5350000000000001</v>
      </c>
      <c r="J97" s="10">
        <v>7</v>
      </c>
      <c r="K97" s="10">
        <f t="shared" si="10"/>
        <v>8.8536654280374503</v>
      </c>
      <c r="L97" s="10">
        <v>12.6</v>
      </c>
      <c r="M97" s="12">
        <f>E97*H97/100</f>
        <v>2.0143299999999997</v>
      </c>
      <c r="N97" s="10">
        <f>I97*E97/100</f>
        <v>1.49593625</v>
      </c>
      <c r="O97" s="10">
        <f>E97*(0.4+0.15*H97)</f>
        <v>47.142092857142849</v>
      </c>
      <c r="P97" s="10">
        <f>(0.3246*E97)+(12.86*E97*H97/100)+(7.04*E97*I97/100)</f>
        <v>50.172051428571422</v>
      </c>
      <c r="Q97" s="10">
        <f t="shared" si="8"/>
        <v>1.6778336782269583</v>
      </c>
      <c r="R97" s="10">
        <f t="shared" si="9"/>
        <v>1.7856728984792476</v>
      </c>
    </row>
    <row r="98" spans="1:18" x14ac:dyDescent="0.25">
      <c r="A98" s="9">
        <v>198562</v>
      </c>
      <c r="B98" s="10">
        <v>2.5499999999999998</v>
      </c>
      <c r="C98" s="11">
        <v>1000</v>
      </c>
      <c r="D98" s="5">
        <v>44.733333333333341</v>
      </c>
      <c r="E98" s="6">
        <v>42.060714285714276</v>
      </c>
      <c r="F98" s="6">
        <v>28.097000000000001</v>
      </c>
      <c r="G98" s="6">
        <f t="shared" si="7"/>
        <v>1.4969823926296144</v>
      </c>
      <c r="H98" s="10">
        <v>3.2250000000000001</v>
      </c>
      <c r="I98" s="10">
        <v>3.5449999999999999</v>
      </c>
      <c r="J98" s="10">
        <v>6.4</v>
      </c>
      <c r="K98" s="10">
        <f t="shared" si="10"/>
        <v>8.7640532693477624</v>
      </c>
      <c r="L98" s="10">
        <v>15.7</v>
      </c>
      <c r="M98" s="10">
        <v>1.3564580357142852</v>
      </c>
      <c r="N98" s="10">
        <v>1.4910523214285711</v>
      </c>
      <c r="O98" s="10">
        <v>37.171156249999996</v>
      </c>
      <c r="P98" s="10">
        <v>41.593966539285702</v>
      </c>
      <c r="Q98" s="10">
        <f t="shared" si="8"/>
        <v>1.3229581894864217</v>
      </c>
      <c r="R98" s="10">
        <f t="shared" si="9"/>
        <v>1.4803703790186034</v>
      </c>
    </row>
    <row r="99" spans="1:18" x14ac:dyDescent="0.25">
      <c r="A99" s="9">
        <v>199340</v>
      </c>
      <c r="B99" s="10">
        <v>2.5499999999999998</v>
      </c>
      <c r="C99" s="11">
        <v>1000</v>
      </c>
      <c r="D99" s="5">
        <v>44.216666666666661</v>
      </c>
      <c r="E99" s="6">
        <v>41.532142857142858</v>
      </c>
      <c r="F99" s="6">
        <v>28.097000000000001</v>
      </c>
      <c r="G99" s="6">
        <f t="shared" ref="G99:G122" si="11">E99/F99</f>
        <v>1.478170013066977</v>
      </c>
      <c r="H99" s="10">
        <v>4.7799999999999994</v>
      </c>
      <c r="I99" s="10">
        <v>3.16</v>
      </c>
      <c r="J99" s="10">
        <v>6</v>
      </c>
      <c r="K99" s="10">
        <f t="shared" si="10"/>
        <v>8.6995147482101913</v>
      </c>
      <c r="L99" s="10">
        <v>17.5</v>
      </c>
      <c r="M99" s="10">
        <v>1.9852364285714286</v>
      </c>
      <c r="N99" s="10">
        <v>1.3124157142857142</v>
      </c>
      <c r="O99" s="10">
        <v>46.391403571428576</v>
      </c>
      <c r="P99" s="10">
        <v>48.250880671428568</v>
      </c>
      <c r="Q99" s="10">
        <f t="shared" ref="Q99:Q122" si="12">O99/F99</f>
        <v>1.6511159045958135</v>
      </c>
      <c r="R99" s="10">
        <f t="shared" ref="R99:R122" si="13">P99/F99</f>
        <v>1.717296532420848</v>
      </c>
    </row>
    <row r="100" spans="1:18" x14ac:dyDescent="0.25">
      <c r="A100" s="9">
        <v>193349</v>
      </c>
      <c r="B100" s="10">
        <v>2.5499999999999998</v>
      </c>
      <c r="C100" s="11">
        <v>1000</v>
      </c>
      <c r="D100" s="5">
        <v>41.6</v>
      </c>
      <c r="E100" s="6">
        <v>41.649999999999991</v>
      </c>
      <c r="F100" s="6">
        <v>28.097000000000001</v>
      </c>
      <c r="G100" s="6">
        <f t="shared" si="11"/>
        <v>1.4823646652667541</v>
      </c>
      <c r="H100" s="10">
        <v>4.66</v>
      </c>
      <c r="I100" s="10">
        <v>3.375</v>
      </c>
      <c r="J100" s="10">
        <v>5</v>
      </c>
      <c r="K100" s="10">
        <f t="shared" si="10"/>
        <v>8.5171931914162382</v>
      </c>
      <c r="L100" s="10">
        <v>14.4</v>
      </c>
      <c r="M100" s="12">
        <f>E100*H100/100</f>
        <v>1.9408899999999998</v>
      </c>
      <c r="N100" s="10">
        <f>I100*E100/100</f>
        <v>1.4056874999999998</v>
      </c>
      <c r="O100" s="10">
        <f>E100*(0.4+0.15*H100)</f>
        <v>45.773349999999986</v>
      </c>
      <c r="P100" s="10">
        <f>(0.3246*E100)+(12.86*E100*H100/100)+(7.04*E100*I100/100)</f>
        <v>48.375475399999992</v>
      </c>
      <c r="Q100" s="10">
        <f t="shared" si="12"/>
        <v>1.6291187671281626</v>
      </c>
      <c r="R100" s="10">
        <f t="shared" si="13"/>
        <v>1.7217309819553686</v>
      </c>
    </row>
    <row r="101" spans="1:18" x14ac:dyDescent="0.25">
      <c r="A101" s="9">
        <v>199208</v>
      </c>
      <c r="B101" s="10">
        <v>2.5499999999999998</v>
      </c>
      <c r="C101" s="11">
        <v>1000</v>
      </c>
      <c r="D101" s="5">
        <v>46.966666666666661</v>
      </c>
      <c r="E101" s="6">
        <v>48.835714285714282</v>
      </c>
      <c r="F101" s="6">
        <v>28.097000000000001</v>
      </c>
      <c r="G101" s="6">
        <f t="shared" si="11"/>
        <v>1.7381113387804492</v>
      </c>
      <c r="H101" s="10">
        <v>3.41</v>
      </c>
      <c r="I101" s="10">
        <v>3.3650000000000002</v>
      </c>
      <c r="J101" s="10">
        <v>4.8500000000000005</v>
      </c>
      <c r="K101" s="10">
        <f t="shared" si="10"/>
        <v>8.4867339839315292</v>
      </c>
      <c r="L101" s="10">
        <v>14.75</v>
      </c>
      <c r="M101" s="12">
        <f>E101*H101/100</f>
        <v>1.6652978571428572</v>
      </c>
      <c r="N101" s="10">
        <f>I101*E101/100</f>
        <v>1.6433217857142857</v>
      </c>
      <c r="O101" s="10">
        <f>E101*(0.4+0.15*H101)</f>
        <v>44.513753571428566</v>
      </c>
      <c r="P101" s="10">
        <f>(0.3246*E101)+(12.86*E101*H101/100)+(7.04*E101*I101/100)</f>
        <v>48.836788671428565</v>
      </c>
      <c r="Q101" s="10">
        <f t="shared" si="12"/>
        <v>1.5842884852983794</v>
      </c>
      <c r="R101" s="10">
        <f t="shared" si="13"/>
        <v>1.7381495772299023</v>
      </c>
    </row>
    <row r="102" spans="1:18" x14ac:dyDescent="0.25">
      <c r="A102" s="9">
        <v>198705</v>
      </c>
      <c r="B102" s="10">
        <v>2.5499999999999998</v>
      </c>
      <c r="C102" s="11">
        <v>1000</v>
      </c>
      <c r="D102" s="5">
        <v>43.833333333333336</v>
      </c>
      <c r="E102" s="6">
        <v>44.628571428571433</v>
      </c>
      <c r="F102" s="6">
        <v>28.097000000000001</v>
      </c>
      <c r="G102" s="6">
        <f t="shared" si="11"/>
        <v>1.5883749663156719</v>
      </c>
      <c r="H102" s="10">
        <v>4.3899999999999997</v>
      </c>
      <c r="I102" s="10">
        <v>3.2149999999999999</v>
      </c>
      <c r="J102" s="10">
        <v>4.75</v>
      </c>
      <c r="K102" s="10">
        <f t="shared" si="10"/>
        <v>8.4658998970286863</v>
      </c>
      <c r="L102" s="10">
        <v>15.25</v>
      </c>
      <c r="M102" s="10">
        <v>1.9591942857142857</v>
      </c>
      <c r="N102" s="10">
        <v>1.4348085714285717</v>
      </c>
      <c r="O102" s="10">
        <v>47.239342857142859</v>
      </c>
      <c r="P102" s="10">
        <v>49.782725142857146</v>
      </c>
      <c r="Q102" s="10">
        <f t="shared" si="12"/>
        <v>1.6812949018451384</v>
      </c>
      <c r="R102" s="10">
        <f t="shared" si="13"/>
        <v>1.7718163911754687</v>
      </c>
    </row>
    <row r="103" spans="1:18" x14ac:dyDescent="0.25">
      <c r="A103" s="9">
        <v>199404</v>
      </c>
      <c r="B103" s="10">
        <v>2.5499999999999998</v>
      </c>
      <c r="C103" s="11">
        <v>1000</v>
      </c>
      <c r="D103" s="5">
        <v>43.566666666666663</v>
      </c>
      <c r="E103" s="6">
        <v>41.978571428571421</v>
      </c>
      <c r="F103" s="6">
        <v>28.097000000000001</v>
      </c>
      <c r="G103" s="6">
        <f t="shared" si="11"/>
        <v>1.4940588471570424</v>
      </c>
      <c r="H103" s="10">
        <v>3.2350000000000003</v>
      </c>
      <c r="I103" s="10">
        <v>3.65</v>
      </c>
      <c r="J103" s="10">
        <v>4.45</v>
      </c>
      <c r="K103" s="10">
        <f t="shared" si="10"/>
        <v>8.400659375160286</v>
      </c>
      <c r="L103" s="10">
        <v>15</v>
      </c>
      <c r="M103" s="10">
        <v>1.3580067857142857</v>
      </c>
      <c r="N103" s="10">
        <v>1.5322178571428569</v>
      </c>
      <c r="O103" s="10">
        <v>37.161530357142851</v>
      </c>
      <c r="P103" s="10">
        <v>41.877025264285706</v>
      </c>
      <c r="Q103" s="10">
        <f t="shared" si="12"/>
        <v>1.3226155944457718</v>
      </c>
      <c r="R103" s="10">
        <f t="shared" si="13"/>
        <v>1.4904447188057695</v>
      </c>
    </row>
    <row r="104" spans="1:18" x14ac:dyDescent="0.25">
      <c r="A104" s="9">
        <v>192278</v>
      </c>
      <c r="B104" s="10">
        <v>2.5499999999999998</v>
      </c>
      <c r="C104" s="11">
        <v>1000</v>
      </c>
      <c r="D104" s="5">
        <v>46.766666666666659</v>
      </c>
      <c r="E104" s="6">
        <v>44.871428571428567</v>
      </c>
      <c r="F104" s="6">
        <v>28.097000000000001</v>
      </c>
      <c r="G104" s="6">
        <f t="shared" si="11"/>
        <v>1.5970184920606671</v>
      </c>
      <c r="H104" s="10">
        <v>4.33</v>
      </c>
      <c r="I104" s="10">
        <v>3.78</v>
      </c>
      <c r="J104" s="10">
        <v>3.4</v>
      </c>
      <c r="K104" s="10">
        <f t="shared" si="10"/>
        <v>8.1315307106042525</v>
      </c>
      <c r="L104" s="10">
        <v>18.7</v>
      </c>
      <c r="M104" s="12">
        <f>E104*H104/100</f>
        <v>1.942932857142857</v>
      </c>
      <c r="N104" s="10">
        <f>I104*E104/100</f>
        <v>1.6961399999999998</v>
      </c>
      <c r="O104" s="10">
        <f>E104*(0.4+0.15*H104)</f>
        <v>47.092564285714282</v>
      </c>
      <c r="P104" s="10">
        <f>(0.3246*E104)+(12.86*E104*H104/100)+(7.04*E104*I104/100)</f>
        <v>51.492207857142851</v>
      </c>
      <c r="Q104" s="10">
        <f t="shared" si="12"/>
        <v>1.6760709074176703</v>
      </c>
      <c r="R104" s="10">
        <f t="shared" si="13"/>
        <v>1.8326585705642187</v>
      </c>
    </row>
    <row r="105" spans="1:18" x14ac:dyDescent="0.25">
      <c r="A105" s="9">
        <v>198513</v>
      </c>
      <c r="B105" s="10">
        <v>2.5499999999999998</v>
      </c>
      <c r="C105" s="11">
        <v>1000</v>
      </c>
      <c r="D105" s="5">
        <v>44.116666666666674</v>
      </c>
      <c r="E105" s="6">
        <v>40.703571428571429</v>
      </c>
      <c r="F105" s="6">
        <v>28.097000000000001</v>
      </c>
      <c r="G105" s="6">
        <f t="shared" si="11"/>
        <v>1.4486803369958154</v>
      </c>
      <c r="H105" s="10">
        <v>3.6449999999999996</v>
      </c>
      <c r="I105" s="10">
        <v>3.7050000000000001</v>
      </c>
      <c r="J105" s="10">
        <v>3.35</v>
      </c>
      <c r="K105" s="10">
        <f t="shared" si="10"/>
        <v>8.1167156248191112</v>
      </c>
      <c r="L105" s="10">
        <v>17.05</v>
      </c>
      <c r="M105" s="10">
        <v>1.4836451785714282</v>
      </c>
      <c r="N105" s="10">
        <v>1.5080673214285716</v>
      </c>
      <c r="O105" s="10">
        <v>38.536106250000003</v>
      </c>
      <c r="P105" s="10">
        <v>42.908850224999995</v>
      </c>
      <c r="Q105" s="10">
        <f t="shared" si="12"/>
        <v>1.3715381090507883</v>
      </c>
      <c r="R105" s="10">
        <f t="shared" si="13"/>
        <v>1.5271683889739116</v>
      </c>
    </row>
    <row r="106" spans="1:18" x14ac:dyDescent="0.25">
      <c r="A106" s="9">
        <v>196616</v>
      </c>
      <c r="B106" s="10">
        <v>2.5499999999999998</v>
      </c>
      <c r="C106" s="11">
        <v>1000</v>
      </c>
      <c r="D106" s="5">
        <v>43.266666666666673</v>
      </c>
      <c r="E106" s="6">
        <v>43.349999999999987</v>
      </c>
      <c r="F106" s="6">
        <v>28.097000000000001</v>
      </c>
      <c r="G106" s="6">
        <f t="shared" si="11"/>
        <v>1.5428693454817235</v>
      </c>
      <c r="H106" s="10">
        <v>5.15</v>
      </c>
      <c r="I106" s="10">
        <v>3.7549999999999999</v>
      </c>
      <c r="J106" s="10">
        <v>3.3</v>
      </c>
      <c r="K106" s="10">
        <f t="shared" si="10"/>
        <v>8.1016777474545716</v>
      </c>
      <c r="L106" s="10">
        <v>13.75</v>
      </c>
      <c r="M106" s="10">
        <v>2.2325249999999994</v>
      </c>
      <c r="N106" s="10">
        <v>1.6277924999999993</v>
      </c>
      <c r="O106" s="10">
        <v>50.827874999999992</v>
      </c>
      <c r="P106" s="10">
        <v>54.241340699999988</v>
      </c>
      <c r="Q106" s="10">
        <f t="shared" si="12"/>
        <v>1.8090143075773211</v>
      </c>
      <c r="R106" s="10">
        <f t="shared" si="13"/>
        <v>1.9305029255792427</v>
      </c>
    </row>
    <row r="107" spans="1:18" x14ac:dyDescent="0.25">
      <c r="A107" s="9">
        <v>196445</v>
      </c>
      <c r="B107" s="10">
        <v>2.5499999999999998</v>
      </c>
      <c r="C107" s="11">
        <v>1000</v>
      </c>
      <c r="D107" s="5">
        <v>46.050000000000004</v>
      </c>
      <c r="E107" s="6">
        <v>44.257142857142846</v>
      </c>
      <c r="F107" s="6">
        <v>28.097000000000001</v>
      </c>
      <c r="G107" s="6">
        <f t="shared" si="11"/>
        <v>1.5751554563527368</v>
      </c>
      <c r="H107" s="10">
        <v>4.7699999999999996</v>
      </c>
      <c r="I107" s="10">
        <v>3.62</v>
      </c>
      <c r="J107" s="10">
        <v>3.3</v>
      </c>
      <c r="K107" s="10">
        <f t="shared" si="10"/>
        <v>8.1016777474545716</v>
      </c>
      <c r="L107" s="10">
        <v>18.5</v>
      </c>
      <c r="M107" s="12">
        <f>E107*H107/100</f>
        <v>2.1110657142857137</v>
      </c>
      <c r="N107" s="10">
        <f>I107*E107/100</f>
        <v>1.602108571428571</v>
      </c>
      <c r="O107" s="10">
        <f>E107*(0.4+0.15*H107)</f>
        <v>49.368842857142845</v>
      </c>
      <c r="P107" s="10">
        <f>(0.3246*E107)+(12.86*E107*H107/100)+(7.04*E107*I107/100)</f>
        <v>52.793017999999989</v>
      </c>
      <c r="Q107" s="10">
        <f t="shared" si="12"/>
        <v>1.7570859115614779</v>
      </c>
      <c r="R107" s="10">
        <f t="shared" si="13"/>
        <v>1.8789556892194892</v>
      </c>
    </row>
    <row r="108" spans="1:18" x14ac:dyDescent="0.25">
      <c r="A108" s="9">
        <v>196291</v>
      </c>
      <c r="B108" s="10">
        <v>2.5499999999999998</v>
      </c>
      <c r="C108" s="11">
        <v>1000</v>
      </c>
      <c r="D108" s="5">
        <v>43.816666666666663</v>
      </c>
      <c r="E108" s="6">
        <v>39.86785714285714</v>
      </c>
      <c r="F108" s="6">
        <v>28.097000000000001</v>
      </c>
      <c r="G108" s="6">
        <f t="shared" si="11"/>
        <v>1.4189364395792126</v>
      </c>
      <c r="H108" s="10">
        <v>3.875</v>
      </c>
      <c r="I108" s="10">
        <v>3.42</v>
      </c>
      <c r="J108" s="10">
        <v>3.1</v>
      </c>
      <c r="K108" s="10">
        <f t="shared" si="10"/>
        <v>8.0391573904732372</v>
      </c>
      <c r="L108" s="10">
        <v>13.7</v>
      </c>
      <c r="M108" s="10">
        <v>1.544879464285714</v>
      </c>
      <c r="N108" s="10">
        <v>1.3634807142857142</v>
      </c>
      <c r="O108" s="10">
        <v>39.120334821428564</v>
      </c>
      <c r="P108" s="10">
        <v>42.40716056785714</v>
      </c>
      <c r="Q108" s="10">
        <f t="shared" si="12"/>
        <v>1.3923313813371023</v>
      </c>
      <c r="R108" s="10">
        <f t="shared" si="13"/>
        <v>1.5093127582253314</v>
      </c>
    </row>
    <row r="109" spans="1:18" x14ac:dyDescent="0.25">
      <c r="A109" s="9">
        <v>194418</v>
      </c>
      <c r="B109" s="10">
        <v>2.5499999999999998</v>
      </c>
      <c r="C109" s="11">
        <v>1000</v>
      </c>
      <c r="D109" s="5">
        <v>46.25</v>
      </c>
      <c r="E109" s="6">
        <v>42.550000000000004</v>
      </c>
      <c r="F109" s="6">
        <v>28.097000000000001</v>
      </c>
      <c r="G109" s="6">
        <f t="shared" si="11"/>
        <v>1.5143965547923266</v>
      </c>
      <c r="H109" s="10">
        <v>4.74</v>
      </c>
      <c r="I109" s="10">
        <v>3.19</v>
      </c>
      <c r="J109" s="10">
        <v>2.7</v>
      </c>
      <c r="K109" s="10">
        <f t="shared" si="10"/>
        <v>7.90100705199242</v>
      </c>
      <c r="L109" s="10">
        <v>17.2</v>
      </c>
      <c r="M109" s="12">
        <f>E109*H109/100</f>
        <v>2.0168700000000004</v>
      </c>
      <c r="N109" s="10">
        <f>I109*E109/100</f>
        <v>1.3573450000000002</v>
      </c>
      <c r="O109" s="10">
        <f>E109*(0.4+0.15*H109)</f>
        <v>47.273050000000005</v>
      </c>
      <c r="P109" s="10">
        <f>(0.3246*E109)+(12.86*E109*H109/100)+(7.04*E109*I109/100)</f>
        <v>49.304387000000006</v>
      </c>
      <c r="Q109" s="10">
        <f t="shared" si="12"/>
        <v>1.682494572374275</v>
      </c>
      <c r="R109" s="10">
        <f t="shared" si="13"/>
        <v>1.7547918639000606</v>
      </c>
    </row>
    <row r="110" spans="1:18" x14ac:dyDescent="0.25">
      <c r="A110" s="9">
        <v>198181</v>
      </c>
      <c r="B110" s="10">
        <v>2.5499999999999998</v>
      </c>
      <c r="C110" s="11">
        <v>1000</v>
      </c>
      <c r="D110" s="5">
        <v>41.85</v>
      </c>
      <c r="E110" s="6">
        <v>45.292857142857144</v>
      </c>
      <c r="F110" s="6">
        <v>28.097000000000001</v>
      </c>
      <c r="G110" s="6">
        <f t="shared" si="11"/>
        <v>1.6120175514416892</v>
      </c>
      <c r="H110" s="10">
        <v>3.7050000000000001</v>
      </c>
      <c r="I110" s="10">
        <v>3.34</v>
      </c>
      <c r="J110" s="10">
        <v>2.4500000000000002</v>
      </c>
      <c r="K110" s="10">
        <f t="shared" si="10"/>
        <v>7.8038433035387724</v>
      </c>
      <c r="L110" s="10">
        <v>14.95</v>
      </c>
      <c r="M110" s="12">
        <f>E110*H110/100</f>
        <v>1.6781003571428572</v>
      </c>
      <c r="N110" s="10">
        <f>I110*E110/100</f>
        <v>1.5127814285714285</v>
      </c>
      <c r="O110" s="10">
        <f>E110*(0.4+0.15*H110)</f>
        <v>43.288648214285715</v>
      </c>
      <c r="P110" s="10">
        <f>(0.3246*E110)+(12.86*E110*H110/100)+(7.04*E110*I110/100)</f>
        <v>46.932413278571431</v>
      </c>
      <c r="Q110" s="10">
        <f t="shared" si="12"/>
        <v>1.5406857747903944</v>
      </c>
      <c r="R110" s="10">
        <f t="shared" si="13"/>
        <v>1.6703709747863269</v>
      </c>
    </row>
    <row r="111" spans="1:18" x14ac:dyDescent="0.25">
      <c r="A111" s="9">
        <v>197113</v>
      </c>
      <c r="B111" s="10">
        <v>2.5499999999999998</v>
      </c>
      <c r="C111" s="11">
        <v>1000</v>
      </c>
      <c r="D111" s="5">
        <v>41.966666666666676</v>
      </c>
      <c r="E111" s="6">
        <v>39.607142857142854</v>
      </c>
      <c r="F111" s="6">
        <v>28.097000000000001</v>
      </c>
      <c r="G111" s="6">
        <f t="shared" si="11"/>
        <v>1.4096573604706144</v>
      </c>
      <c r="H111" s="10">
        <v>4.71</v>
      </c>
      <c r="I111" s="10">
        <v>3.4749999999999996</v>
      </c>
      <c r="J111" s="10">
        <v>2.2000000000000002</v>
      </c>
      <c r="K111" s="10">
        <f t="shared" si="10"/>
        <v>7.696212639346407</v>
      </c>
      <c r="L111" s="10">
        <v>14.55</v>
      </c>
      <c r="M111" s="10">
        <v>1.8654964285714284</v>
      </c>
      <c r="N111" s="10">
        <v>1.376348214285714</v>
      </c>
      <c r="O111" s="10">
        <v>43.82530357142857</v>
      </c>
      <c r="P111" s="10">
        <v>46.536254071428573</v>
      </c>
      <c r="Q111" s="10">
        <f t="shared" si="12"/>
        <v>1.5597858693607349</v>
      </c>
      <c r="R111" s="10">
        <f t="shared" si="13"/>
        <v>1.6562712770555066</v>
      </c>
    </row>
    <row r="112" spans="1:18" x14ac:dyDescent="0.25">
      <c r="A112" s="9">
        <v>194020</v>
      </c>
      <c r="B112" s="10">
        <v>2.5499999999999998</v>
      </c>
      <c r="C112" s="11">
        <v>1000</v>
      </c>
      <c r="D112" s="5">
        <v>44.616666666666667</v>
      </c>
      <c r="E112" s="6">
        <v>44.739285714285707</v>
      </c>
      <c r="F112" s="6">
        <v>28.097000000000001</v>
      </c>
      <c r="G112" s="6">
        <f t="shared" si="11"/>
        <v>1.5923153971700077</v>
      </c>
      <c r="H112" s="10">
        <v>3.24</v>
      </c>
      <c r="I112" s="10">
        <v>3.4450000000000003</v>
      </c>
      <c r="J112" s="10">
        <v>1.75</v>
      </c>
      <c r="K112" s="10">
        <f t="shared" si="10"/>
        <v>7.4673710669175595</v>
      </c>
      <c r="L112" s="10">
        <v>14.8</v>
      </c>
      <c r="M112" s="10">
        <v>1.4495528571428571</v>
      </c>
      <c r="N112" s="10">
        <v>1.5412683928571429</v>
      </c>
      <c r="O112" s="10">
        <v>39.639007142857139</v>
      </c>
      <c r="P112" s="10">
        <v>44.014151371428561</v>
      </c>
      <c r="Q112" s="10">
        <f t="shared" si="12"/>
        <v>1.4107914418926268</v>
      </c>
      <c r="R112" s="10">
        <f t="shared" si="13"/>
        <v>1.5665071492126761</v>
      </c>
    </row>
    <row r="113" spans="1:18" x14ac:dyDescent="0.25">
      <c r="A113" s="9">
        <v>199226</v>
      </c>
      <c r="B113" s="10">
        <v>2.5499999999999998</v>
      </c>
      <c r="C113" s="11">
        <v>1000</v>
      </c>
      <c r="D113" s="5">
        <v>41.866666666666667</v>
      </c>
      <c r="E113" s="6">
        <v>39.86785714285714</v>
      </c>
      <c r="F113" s="6">
        <v>28.097000000000001</v>
      </c>
      <c r="G113" s="6">
        <f t="shared" si="11"/>
        <v>1.4189364395792126</v>
      </c>
      <c r="H113" s="10">
        <v>5.8100000000000005</v>
      </c>
      <c r="I113" s="10">
        <v>3.5750000000000002</v>
      </c>
      <c r="J113" s="10">
        <v>1.7000000000000002</v>
      </c>
      <c r="K113" s="10">
        <f t="shared" si="10"/>
        <v>7.438383530044308</v>
      </c>
      <c r="L113" s="10">
        <v>19.649999999999999</v>
      </c>
      <c r="M113" s="12">
        <f>E113*H113/100</f>
        <v>2.3163225000000001</v>
      </c>
      <c r="N113" s="10">
        <f>I113*E113/100</f>
        <v>1.4252758928571427</v>
      </c>
      <c r="O113" s="10">
        <f>E113*(0.4+0.15*H113)</f>
        <v>50.69198035714286</v>
      </c>
      <c r="P113" s="10">
        <f>(0.3246*E113)+(12.86*E113*H113/100)+(7.04*E113*I113/100)</f>
        <v>52.762956064285717</v>
      </c>
      <c r="Q113" s="10">
        <f t="shared" si="12"/>
        <v>1.8041776829249692</v>
      </c>
      <c r="R113" s="10">
        <f t="shared" si="13"/>
        <v>1.8778857552153509</v>
      </c>
    </row>
    <row r="114" spans="1:18" x14ac:dyDescent="0.25">
      <c r="A114" s="9">
        <v>197258</v>
      </c>
      <c r="B114" s="10">
        <v>2.5499999999999998</v>
      </c>
      <c r="C114" s="11">
        <v>1000</v>
      </c>
      <c r="D114" s="5">
        <v>44.066666666666663</v>
      </c>
      <c r="E114" s="6">
        <v>42.760714285714293</v>
      </c>
      <c r="F114" s="6">
        <v>28.097000000000001</v>
      </c>
      <c r="G114" s="6">
        <f t="shared" si="11"/>
        <v>1.5218960844828378</v>
      </c>
      <c r="H114" s="10">
        <v>5.0050000000000008</v>
      </c>
      <c r="I114" s="10">
        <v>3.1950000000000003</v>
      </c>
      <c r="J114" s="10">
        <v>1.7</v>
      </c>
      <c r="K114" s="10">
        <f t="shared" si="10"/>
        <v>7.4383835300443071</v>
      </c>
      <c r="L114" s="10">
        <v>15.7</v>
      </c>
      <c r="M114" s="10">
        <v>2.1401737500000007</v>
      </c>
      <c r="N114" s="10">
        <v>1.3662048214285718</v>
      </c>
      <c r="O114" s="10">
        <v>49.206891964285731</v>
      </c>
      <c r="P114" s="10">
        <v>51.020844225000012</v>
      </c>
      <c r="Q114" s="10">
        <f t="shared" si="12"/>
        <v>1.7513219192186258</v>
      </c>
      <c r="R114" s="10">
        <f t="shared" si="13"/>
        <v>1.815882273018472</v>
      </c>
    </row>
    <row r="115" spans="1:18" x14ac:dyDescent="0.25">
      <c r="A115" s="9">
        <v>199328</v>
      </c>
      <c r="B115" s="10">
        <v>2.5499999999999998</v>
      </c>
      <c r="C115" s="11">
        <v>1000</v>
      </c>
      <c r="D115" s="5">
        <v>43.233333333333341</v>
      </c>
      <c r="E115" s="6">
        <v>42.503571428571426</v>
      </c>
      <c r="F115" s="6">
        <v>28.097000000000001</v>
      </c>
      <c r="G115" s="6">
        <f t="shared" si="11"/>
        <v>1.5127441160469597</v>
      </c>
      <c r="H115" s="10">
        <v>4.25</v>
      </c>
      <c r="I115" s="10">
        <v>3.37</v>
      </c>
      <c r="J115" s="10">
        <v>1.65</v>
      </c>
      <c r="K115" s="10">
        <f t="shared" si="10"/>
        <v>7.4085305668946262</v>
      </c>
      <c r="L115" s="10">
        <v>14.75</v>
      </c>
      <c r="M115" s="10">
        <v>1.8064017857142856</v>
      </c>
      <c r="N115" s="10">
        <v>1.4323703571428572</v>
      </c>
      <c r="O115" s="10">
        <v>44.097455357142856</v>
      </c>
      <c r="P115" s="10">
        <v>47.110873564285711</v>
      </c>
      <c r="Q115" s="10">
        <f t="shared" si="12"/>
        <v>1.5694720203987207</v>
      </c>
      <c r="R115" s="10">
        <f t="shared" si="13"/>
        <v>1.6767225527382179</v>
      </c>
    </row>
    <row r="116" spans="1:18" x14ac:dyDescent="0.25">
      <c r="A116" s="9">
        <v>199326</v>
      </c>
      <c r="B116" s="10">
        <v>2.5499999999999998</v>
      </c>
      <c r="C116" s="11">
        <v>1000</v>
      </c>
      <c r="D116" s="5">
        <v>42.1</v>
      </c>
      <c r="E116" s="6">
        <v>40.35</v>
      </c>
      <c r="F116" s="6">
        <v>28.097000000000001</v>
      </c>
      <c r="G116" s="6">
        <f t="shared" si="11"/>
        <v>1.4360963803964837</v>
      </c>
      <c r="H116" s="10">
        <v>5.6850000000000005</v>
      </c>
      <c r="I116" s="10">
        <v>3.7199999999999998</v>
      </c>
      <c r="J116" s="10">
        <v>1.5</v>
      </c>
      <c r="K116" s="10">
        <f t="shared" si="10"/>
        <v>7.3132203870903014</v>
      </c>
      <c r="L116" s="10">
        <v>14.65</v>
      </c>
      <c r="M116" s="10">
        <v>2.2938975000000004</v>
      </c>
      <c r="N116" s="10">
        <v>1.50102</v>
      </c>
      <c r="O116" s="10">
        <v>50.548462500000007</v>
      </c>
      <c r="P116" s="10">
        <v>53.164312650000006</v>
      </c>
      <c r="Q116" s="10">
        <f t="shared" si="12"/>
        <v>1.7990697405416949</v>
      </c>
      <c r="R116" s="10">
        <f t="shared" si="13"/>
        <v>1.8921704327864186</v>
      </c>
    </row>
    <row r="117" spans="1:18" x14ac:dyDescent="0.25">
      <c r="A117" s="9">
        <v>199145</v>
      </c>
      <c r="B117" s="10">
        <v>2.5499999999999998</v>
      </c>
      <c r="C117" s="11">
        <v>1000</v>
      </c>
      <c r="D117" s="5">
        <v>44.933333333333337</v>
      </c>
      <c r="E117" s="6">
        <v>45.342857142857142</v>
      </c>
      <c r="F117" s="6">
        <v>28.097000000000001</v>
      </c>
      <c r="G117" s="6">
        <f t="shared" si="11"/>
        <v>1.6137971008597765</v>
      </c>
      <c r="H117" s="10">
        <v>4.47</v>
      </c>
      <c r="I117" s="10">
        <v>3.44</v>
      </c>
      <c r="J117" s="10">
        <v>1.5</v>
      </c>
      <c r="K117" s="10">
        <f t="shared" si="10"/>
        <v>7.3132203870903014</v>
      </c>
      <c r="L117" s="10">
        <v>16</v>
      </c>
      <c r="M117" s="10">
        <v>2.0268257142857142</v>
      </c>
      <c r="N117" s="10">
        <v>1.5597942857142857</v>
      </c>
      <c r="O117" s="10">
        <v>48.539528571428569</v>
      </c>
      <c r="P117" s="10">
        <v>51.764221885714278</v>
      </c>
      <c r="Q117" s="10">
        <f t="shared" si="12"/>
        <v>1.7275697964703907</v>
      </c>
      <c r="R117" s="10">
        <f t="shared" si="13"/>
        <v>1.8423398186893361</v>
      </c>
    </row>
    <row r="118" spans="1:18" x14ac:dyDescent="0.25">
      <c r="A118" s="9">
        <v>194392</v>
      </c>
      <c r="B118" s="10">
        <v>2.5499999999999998</v>
      </c>
      <c r="C118" s="11">
        <v>1000</v>
      </c>
      <c r="D118" s="5">
        <v>46.916666666666664</v>
      </c>
      <c r="E118" s="6">
        <v>46.760714285714286</v>
      </c>
      <c r="F118" s="6">
        <v>28.097000000000001</v>
      </c>
      <c r="G118" s="6">
        <f t="shared" si="11"/>
        <v>1.6642600379298247</v>
      </c>
      <c r="H118" s="10">
        <v>3.39</v>
      </c>
      <c r="I118" s="10">
        <v>3.48</v>
      </c>
      <c r="J118" s="10">
        <v>1.4</v>
      </c>
      <c r="K118" s="10">
        <f t="shared" si="10"/>
        <v>7.2442275156033498</v>
      </c>
      <c r="L118" s="10">
        <v>11.1</v>
      </c>
      <c r="M118" s="12">
        <f>E118*H118/100</f>
        <v>1.5851882142857143</v>
      </c>
      <c r="N118" s="10">
        <f>I118*E118/100</f>
        <v>1.6272728571428572</v>
      </c>
      <c r="O118" s="10">
        <f>E118*(0.4+0.15*H118)</f>
        <v>42.482108928571428</v>
      </c>
      <c r="P118" s="10">
        <f>(0.3246*E118)+(12.86*E118*H118/100)+(7.04*E118*I118/100)</f>
        <v>47.020049207142861</v>
      </c>
      <c r="Q118" s="10">
        <f t="shared" si="12"/>
        <v>1.5119802444592456</v>
      </c>
      <c r="R118" s="10">
        <f t="shared" si="13"/>
        <v>1.6734900241001835</v>
      </c>
    </row>
    <row r="119" spans="1:18" x14ac:dyDescent="0.25">
      <c r="A119" s="9">
        <v>198350</v>
      </c>
      <c r="B119" s="10">
        <v>2.5499999999999998</v>
      </c>
      <c r="C119" s="11">
        <v>1000</v>
      </c>
      <c r="D119" s="5">
        <v>42.300000000000004</v>
      </c>
      <c r="E119" s="6">
        <v>43.039285714285725</v>
      </c>
      <c r="F119" s="6">
        <v>28.097000000000001</v>
      </c>
      <c r="G119" s="6">
        <f t="shared" si="11"/>
        <v>1.5318107169550388</v>
      </c>
      <c r="H119" s="10">
        <v>5.5250000000000004</v>
      </c>
      <c r="I119" s="10">
        <v>3.5249999999999999</v>
      </c>
      <c r="J119" s="10">
        <v>1.2000000000000002</v>
      </c>
      <c r="K119" s="10">
        <f t="shared" si="10"/>
        <v>7.0900768357760917</v>
      </c>
      <c r="L119" s="10">
        <v>15.45</v>
      </c>
      <c r="M119" s="10">
        <v>2.3779205357142867</v>
      </c>
      <c r="N119" s="10">
        <v>1.5171348214285718</v>
      </c>
      <c r="O119" s="10">
        <v>52.884522321428584</v>
      </c>
      <c r="P119" s="10">
        <v>55.231239375000008</v>
      </c>
      <c r="Q119" s="10">
        <f t="shared" si="12"/>
        <v>1.8822124184585038</v>
      </c>
      <c r="R119" s="10">
        <f t="shared" si="13"/>
        <v>1.9657343978004771</v>
      </c>
    </row>
    <row r="120" spans="1:18" x14ac:dyDescent="0.25">
      <c r="A120" s="9">
        <v>199081</v>
      </c>
      <c r="B120" s="10">
        <v>2.5499999999999998</v>
      </c>
      <c r="C120" s="11">
        <v>1000</v>
      </c>
      <c r="D120" s="5">
        <v>45.4</v>
      </c>
      <c r="E120" s="6">
        <v>45.39285714285716</v>
      </c>
      <c r="F120" s="6">
        <v>28.097000000000001</v>
      </c>
      <c r="G120" s="6">
        <f t="shared" si="11"/>
        <v>1.6155766502778646</v>
      </c>
      <c r="H120" s="10">
        <v>4.2</v>
      </c>
      <c r="I120" s="10">
        <v>3.7</v>
      </c>
      <c r="J120" s="10">
        <v>1.2</v>
      </c>
      <c r="K120" s="10">
        <f t="shared" si="10"/>
        <v>7.0900768357760917</v>
      </c>
      <c r="L120" s="10">
        <v>14.4</v>
      </c>
      <c r="M120" s="10">
        <v>1.906500000000001</v>
      </c>
      <c r="N120" s="10">
        <v>1.679535714285715</v>
      </c>
      <c r="O120" s="10">
        <v>46.754642857142876</v>
      </c>
      <c r="P120" s="10">
        <v>51.076042857142873</v>
      </c>
      <c r="Q120" s="10">
        <f t="shared" si="12"/>
        <v>1.6640439497862005</v>
      </c>
      <c r="R120" s="10">
        <f t="shared" si="13"/>
        <v>1.817846846892653</v>
      </c>
    </row>
    <row r="121" spans="1:18" x14ac:dyDescent="0.25">
      <c r="A121" s="9">
        <v>199100</v>
      </c>
      <c r="B121" s="10">
        <v>2.5499999999999998</v>
      </c>
      <c r="C121" s="11">
        <v>1000</v>
      </c>
      <c r="D121" s="5">
        <v>44.866666666666667</v>
      </c>
      <c r="E121" s="6">
        <v>47.757142857142831</v>
      </c>
      <c r="F121" s="6">
        <v>28.097000000000001</v>
      </c>
      <c r="G121" s="6">
        <f t="shared" si="11"/>
        <v>1.6997239156188499</v>
      </c>
      <c r="H121" s="10">
        <v>4.2200000000000006</v>
      </c>
      <c r="I121" s="10">
        <v>3.4850000000000003</v>
      </c>
      <c r="J121" s="10">
        <v>1.05</v>
      </c>
      <c r="K121" s="10">
        <f t="shared" si="10"/>
        <v>6.956545443151569</v>
      </c>
      <c r="L121" s="10">
        <v>14.45</v>
      </c>
      <c r="M121" s="10">
        <v>2.0153514285714276</v>
      </c>
      <c r="N121" s="10">
        <v>1.6643364285714279</v>
      </c>
      <c r="O121" s="10">
        <v>49.333128571428553</v>
      </c>
      <c r="P121" s="10">
        <v>53.13631639999997</v>
      </c>
      <c r="Q121" s="10">
        <f t="shared" si="12"/>
        <v>1.7558148048342723</v>
      </c>
      <c r="R121" s="10">
        <f t="shared" si="13"/>
        <v>1.8911740185784949</v>
      </c>
    </row>
    <row r="122" spans="1:18" x14ac:dyDescent="0.25">
      <c r="A122" s="9">
        <v>196554</v>
      </c>
      <c r="B122" s="10">
        <v>2.5499999999999998</v>
      </c>
      <c r="C122" s="11">
        <v>1000</v>
      </c>
      <c r="D122" s="5">
        <v>47.75</v>
      </c>
      <c r="E122" s="6">
        <v>43.778571428571425</v>
      </c>
      <c r="F122" s="6">
        <v>28.097000000000001</v>
      </c>
      <c r="G122" s="6">
        <f t="shared" si="11"/>
        <v>1.5581226262081866</v>
      </c>
      <c r="H122" s="10">
        <v>5.375</v>
      </c>
      <c r="I122" s="10">
        <v>3.8099999999999996</v>
      </c>
      <c r="J122" s="10">
        <v>0.95000000000000007</v>
      </c>
      <c r="K122" s="10">
        <f t="shared" si="10"/>
        <v>6.8564619845945867</v>
      </c>
      <c r="L122" s="10">
        <v>18.8</v>
      </c>
      <c r="M122" s="12">
        <f>E122*H122/100</f>
        <v>2.3530982142857142</v>
      </c>
      <c r="N122" s="10">
        <f>I122*E122/100</f>
        <v>1.6679635714285712</v>
      </c>
      <c r="O122" s="10">
        <f>E122*(0.4+0.15*H122)</f>
        <v>52.807901785714286</v>
      </c>
      <c r="P122" s="10">
        <f>(0.3246*E122)+(12.86*E122*H122/100)+(7.04*E122*I122/100)</f>
        <v>56.213830864285704</v>
      </c>
      <c r="Q122" s="10">
        <f t="shared" si="12"/>
        <v>1.8794854178636253</v>
      </c>
      <c r="R122" s="10">
        <f t="shared" si="13"/>
        <v>2.000705800059996</v>
      </c>
    </row>
  </sheetData>
  <autoFilter ref="A1:R122" xr:uid="{00000000-0009-0000-0000-000001000000}"/>
  <sortState xmlns:xlrd2="http://schemas.microsoft.com/office/spreadsheetml/2017/richdata2" ref="A2:R121">
    <sortCondition ref="B2:B121"/>
  </sortState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D121"/>
  <sheetViews>
    <sheetView topLeftCell="A94" workbookViewId="0">
      <selection activeCell="A94" sqref="A1:XFD1048576"/>
    </sheetView>
  </sheetViews>
  <sheetFormatPr defaultRowHeight="13.8" x14ac:dyDescent="0.25"/>
  <sheetData>
    <row r="2" spans="2:4" x14ac:dyDescent="0.25">
      <c r="B2" s="1"/>
      <c r="C2" s="4"/>
      <c r="D2" s="1"/>
    </row>
    <row r="3" spans="2:4" x14ac:dyDescent="0.25">
      <c r="B3" s="1"/>
      <c r="C3" s="4"/>
      <c r="D3" s="1"/>
    </row>
    <row r="4" spans="2:4" x14ac:dyDescent="0.25">
      <c r="B4" s="1"/>
      <c r="C4" s="4"/>
      <c r="D4" s="1"/>
    </row>
    <row r="5" spans="2:4" x14ac:dyDescent="0.25">
      <c r="B5" s="1"/>
      <c r="C5" s="4"/>
      <c r="D5" s="1"/>
    </row>
    <row r="6" spans="2:4" x14ac:dyDescent="0.25">
      <c r="B6" s="1"/>
      <c r="C6" s="4"/>
      <c r="D6" s="1"/>
    </row>
    <row r="7" spans="2:4" x14ac:dyDescent="0.25">
      <c r="B7" s="1"/>
      <c r="C7" s="4"/>
      <c r="D7" s="1"/>
    </row>
    <row r="8" spans="2:4" x14ac:dyDescent="0.25">
      <c r="B8" s="1"/>
      <c r="C8" s="4"/>
      <c r="D8" s="1"/>
    </row>
    <row r="9" spans="2:4" x14ac:dyDescent="0.25">
      <c r="B9" s="1"/>
      <c r="C9" s="4"/>
      <c r="D9" s="1"/>
    </row>
    <row r="10" spans="2:4" x14ac:dyDescent="0.25">
      <c r="B10" s="1"/>
      <c r="C10" s="4"/>
      <c r="D10" s="1"/>
    </row>
    <row r="11" spans="2:4" x14ac:dyDescent="0.25">
      <c r="B11" s="1"/>
      <c r="C11" s="4"/>
      <c r="D11" s="1"/>
    </row>
    <row r="12" spans="2:4" x14ac:dyDescent="0.25">
      <c r="B12" s="1"/>
      <c r="C12" s="4"/>
      <c r="D12" s="1"/>
    </row>
    <row r="13" spans="2:4" x14ac:dyDescent="0.25">
      <c r="B13" s="1"/>
      <c r="C13" s="4"/>
      <c r="D13" s="1"/>
    </row>
    <row r="14" spans="2:4" x14ac:dyDescent="0.25">
      <c r="B14" s="1"/>
      <c r="C14" s="4"/>
      <c r="D14" s="1"/>
    </row>
    <row r="15" spans="2:4" x14ac:dyDescent="0.25">
      <c r="B15" s="1"/>
      <c r="C15" s="4"/>
      <c r="D15" s="1"/>
    </row>
    <row r="16" spans="2:4" x14ac:dyDescent="0.25">
      <c r="B16" s="1"/>
      <c r="C16" s="4"/>
      <c r="D16" s="1"/>
    </row>
    <row r="17" spans="2:4" x14ac:dyDescent="0.25">
      <c r="B17" s="1"/>
      <c r="C17" s="4"/>
      <c r="D17" s="1"/>
    </row>
    <row r="18" spans="2:4" x14ac:dyDescent="0.25">
      <c r="B18" s="1"/>
      <c r="C18" s="4"/>
      <c r="D18" s="1"/>
    </row>
    <row r="19" spans="2:4" x14ac:dyDescent="0.25">
      <c r="B19" s="1"/>
      <c r="C19" s="4"/>
      <c r="D19" s="1"/>
    </row>
    <row r="20" spans="2:4" x14ac:dyDescent="0.25">
      <c r="B20" s="1"/>
      <c r="C20" s="4"/>
      <c r="D20" s="1"/>
    </row>
    <row r="21" spans="2:4" x14ac:dyDescent="0.25">
      <c r="B21" s="1"/>
      <c r="C21" s="4"/>
      <c r="D21" s="1"/>
    </row>
    <row r="22" spans="2:4" x14ac:dyDescent="0.25">
      <c r="B22" s="1"/>
      <c r="C22" s="4"/>
      <c r="D22" s="1"/>
    </row>
    <row r="23" spans="2:4" x14ac:dyDescent="0.25">
      <c r="B23" s="1"/>
      <c r="C23" s="4"/>
      <c r="D23" s="1"/>
    </row>
    <row r="24" spans="2:4" x14ac:dyDescent="0.25">
      <c r="B24" s="1"/>
      <c r="C24" s="4"/>
      <c r="D24" s="1"/>
    </row>
    <row r="25" spans="2:4" x14ac:dyDescent="0.25">
      <c r="B25" s="1"/>
      <c r="C25" s="4"/>
      <c r="D25" s="1"/>
    </row>
    <row r="26" spans="2:4" x14ac:dyDescent="0.25">
      <c r="B26" s="1"/>
      <c r="C26" s="4"/>
      <c r="D26" s="1"/>
    </row>
    <row r="27" spans="2:4" x14ac:dyDescent="0.25">
      <c r="B27" s="1"/>
      <c r="C27" s="4"/>
      <c r="D27" s="1"/>
    </row>
    <row r="28" spans="2:4" x14ac:dyDescent="0.25">
      <c r="B28" s="1"/>
      <c r="C28" s="4"/>
      <c r="D28" s="1"/>
    </row>
    <row r="29" spans="2:4" x14ac:dyDescent="0.25">
      <c r="B29" s="1"/>
      <c r="C29" s="4"/>
      <c r="D29" s="1"/>
    </row>
    <row r="30" spans="2:4" x14ac:dyDescent="0.25">
      <c r="B30" s="1"/>
      <c r="C30" s="4"/>
      <c r="D30" s="1"/>
    </row>
    <row r="31" spans="2:4" x14ac:dyDescent="0.25">
      <c r="B31" s="1"/>
      <c r="C31" s="4"/>
      <c r="D31" s="1"/>
    </row>
    <row r="32" spans="2:4" x14ac:dyDescent="0.25">
      <c r="B32" s="1"/>
      <c r="C32" s="4"/>
      <c r="D32" s="1"/>
    </row>
    <row r="33" spans="2:4" x14ac:dyDescent="0.25">
      <c r="B33" s="1"/>
      <c r="C33" s="4"/>
      <c r="D33" s="1"/>
    </row>
    <row r="34" spans="2:4" x14ac:dyDescent="0.25">
      <c r="B34" s="1"/>
      <c r="C34" s="4"/>
      <c r="D34" s="1"/>
    </row>
    <row r="35" spans="2:4" x14ac:dyDescent="0.25">
      <c r="B35" s="1"/>
      <c r="C35" s="4"/>
      <c r="D35" s="1"/>
    </row>
    <row r="36" spans="2:4" x14ac:dyDescent="0.25">
      <c r="B36" s="1"/>
      <c r="C36" s="4"/>
      <c r="D36" s="1"/>
    </row>
    <row r="37" spans="2:4" x14ac:dyDescent="0.25">
      <c r="B37" s="1"/>
      <c r="C37" s="4"/>
      <c r="D37" s="1"/>
    </row>
    <row r="38" spans="2:4" x14ac:dyDescent="0.25">
      <c r="B38" s="1"/>
      <c r="C38" s="4"/>
      <c r="D38" s="1"/>
    </row>
    <row r="39" spans="2:4" x14ac:dyDescent="0.25">
      <c r="B39" s="1"/>
      <c r="C39" s="4"/>
      <c r="D39" s="1"/>
    </row>
    <row r="40" spans="2:4" x14ac:dyDescent="0.25">
      <c r="B40" s="1"/>
      <c r="C40" s="4"/>
      <c r="D40" s="1"/>
    </row>
    <row r="41" spans="2:4" x14ac:dyDescent="0.25">
      <c r="B41" s="1"/>
      <c r="C41" s="4"/>
      <c r="D41" s="1"/>
    </row>
    <row r="42" spans="2:4" x14ac:dyDescent="0.25">
      <c r="B42" s="1"/>
      <c r="C42" s="4"/>
      <c r="D42" s="1"/>
    </row>
    <row r="43" spans="2:4" x14ac:dyDescent="0.25">
      <c r="B43" s="1"/>
      <c r="C43" s="4"/>
      <c r="D43" s="1"/>
    </row>
    <row r="44" spans="2:4" x14ac:dyDescent="0.25">
      <c r="B44" s="1"/>
      <c r="C44" s="4"/>
      <c r="D44" s="1"/>
    </row>
    <row r="45" spans="2:4" x14ac:dyDescent="0.25">
      <c r="B45" s="1"/>
      <c r="C45" s="4"/>
      <c r="D45" s="1"/>
    </row>
    <row r="46" spans="2:4" x14ac:dyDescent="0.25">
      <c r="B46" s="1"/>
      <c r="C46" s="4"/>
      <c r="D46" s="1"/>
    </row>
    <row r="47" spans="2:4" x14ac:dyDescent="0.25">
      <c r="B47" s="1"/>
      <c r="C47" s="4"/>
      <c r="D47" s="1"/>
    </row>
    <row r="48" spans="2:4" x14ac:dyDescent="0.25">
      <c r="B48" s="1"/>
      <c r="C48" s="4"/>
      <c r="D48" s="1"/>
    </row>
    <row r="49" spans="2:4" x14ac:dyDescent="0.25">
      <c r="B49" s="1"/>
      <c r="C49" s="4"/>
      <c r="D49" s="1"/>
    </row>
    <row r="50" spans="2:4" x14ac:dyDescent="0.25">
      <c r="B50" s="1"/>
      <c r="C50" s="4"/>
      <c r="D50" s="1"/>
    </row>
    <row r="51" spans="2:4" x14ac:dyDescent="0.25">
      <c r="B51" s="1"/>
      <c r="C51" s="4"/>
      <c r="D51" s="1"/>
    </row>
    <row r="52" spans="2:4" x14ac:dyDescent="0.25">
      <c r="B52" s="1"/>
      <c r="C52" s="4"/>
      <c r="D52" s="1"/>
    </row>
    <row r="53" spans="2:4" x14ac:dyDescent="0.25">
      <c r="B53" s="1"/>
      <c r="C53" s="4"/>
      <c r="D53" s="1"/>
    </row>
    <row r="54" spans="2:4" x14ac:dyDescent="0.25">
      <c r="B54" s="1"/>
      <c r="C54" s="4"/>
      <c r="D54" s="1"/>
    </row>
    <row r="55" spans="2:4" x14ac:dyDescent="0.25">
      <c r="B55" s="1"/>
      <c r="C55" s="4"/>
      <c r="D55" s="1"/>
    </row>
    <row r="56" spans="2:4" x14ac:dyDescent="0.25">
      <c r="B56" s="1"/>
      <c r="C56" s="4"/>
      <c r="D56" s="1"/>
    </row>
    <row r="57" spans="2:4" x14ac:dyDescent="0.25">
      <c r="B57" s="1"/>
      <c r="C57" s="4"/>
      <c r="D57" s="1"/>
    </row>
    <row r="58" spans="2:4" x14ac:dyDescent="0.25">
      <c r="B58" s="1"/>
      <c r="C58" s="4"/>
      <c r="D58" s="1"/>
    </row>
    <row r="59" spans="2:4" x14ac:dyDescent="0.25">
      <c r="B59" s="1"/>
      <c r="C59" s="4"/>
      <c r="D59" s="1"/>
    </row>
    <row r="60" spans="2:4" x14ac:dyDescent="0.25">
      <c r="B60" s="1"/>
      <c r="C60" s="4"/>
      <c r="D60" s="1"/>
    </row>
    <row r="61" spans="2:4" x14ac:dyDescent="0.25">
      <c r="B61" s="1"/>
      <c r="C61" s="4"/>
      <c r="D61" s="1"/>
    </row>
    <row r="62" spans="2:4" x14ac:dyDescent="0.25">
      <c r="B62" s="1"/>
      <c r="C62" s="4"/>
      <c r="D62" s="1"/>
    </row>
    <row r="63" spans="2:4" x14ac:dyDescent="0.25">
      <c r="B63" s="1"/>
      <c r="C63" s="4"/>
      <c r="D63" s="1"/>
    </row>
    <row r="64" spans="2:4" x14ac:dyDescent="0.25">
      <c r="B64" s="1"/>
      <c r="C64" s="4"/>
      <c r="D64" s="1"/>
    </row>
    <row r="65" spans="2:4" x14ac:dyDescent="0.25">
      <c r="B65" s="1"/>
      <c r="C65" s="4"/>
      <c r="D65" s="1"/>
    </row>
    <row r="66" spans="2:4" x14ac:dyDescent="0.25">
      <c r="B66" s="1"/>
      <c r="C66" s="4"/>
      <c r="D66" s="1"/>
    </row>
    <row r="67" spans="2:4" x14ac:dyDescent="0.25">
      <c r="B67" s="1"/>
      <c r="C67" s="4"/>
      <c r="D67" s="1"/>
    </row>
    <row r="68" spans="2:4" x14ac:dyDescent="0.25">
      <c r="B68" s="1"/>
      <c r="C68" s="4"/>
      <c r="D68" s="1"/>
    </row>
    <row r="69" spans="2:4" x14ac:dyDescent="0.25">
      <c r="B69" s="1"/>
      <c r="C69" s="4"/>
      <c r="D69" s="1"/>
    </row>
    <row r="70" spans="2:4" x14ac:dyDescent="0.25">
      <c r="B70" s="1"/>
      <c r="C70" s="4"/>
      <c r="D70" s="1"/>
    </row>
    <row r="71" spans="2:4" x14ac:dyDescent="0.25">
      <c r="B71" s="1"/>
      <c r="C71" s="4"/>
      <c r="D71" s="1"/>
    </row>
    <row r="72" spans="2:4" x14ac:dyDescent="0.25">
      <c r="B72" s="1"/>
      <c r="C72" s="4"/>
      <c r="D72" s="1"/>
    </row>
    <row r="73" spans="2:4" x14ac:dyDescent="0.25">
      <c r="B73" s="1"/>
      <c r="C73" s="4"/>
      <c r="D73" s="1"/>
    </row>
    <row r="74" spans="2:4" x14ac:dyDescent="0.25">
      <c r="B74" s="1"/>
      <c r="C74" s="4"/>
      <c r="D74" s="1"/>
    </row>
    <row r="75" spans="2:4" x14ac:dyDescent="0.25">
      <c r="B75" s="1"/>
      <c r="C75" s="4"/>
      <c r="D75" s="1"/>
    </row>
    <row r="76" spans="2:4" x14ac:dyDescent="0.25">
      <c r="B76" s="1"/>
      <c r="C76" s="4"/>
      <c r="D76" s="1"/>
    </row>
    <row r="77" spans="2:4" x14ac:dyDescent="0.25">
      <c r="B77" s="1"/>
      <c r="C77" s="4"/>
      <c r="D77" s="1"/>
    </row>
    <row r="78" spans="2:4" x14ac:dyDescent="0.25">
      <c r="B78" s="1"/>
      <c r="C78" s="4"/>
      <c r="D78" s="1"/>
    </row>
    <row r="79" spans="2:4" x14ac:dyDescent="0.25">
      <c r="B79" s="1"/>
      <c r="C79" s="4"/>
      <c r="D79" s="1"/>
    </row>
    <row r="80" spans="2:4" x14ac:dyDescent="0.25">
      <c r="B80" s="1"/>
      <c r="C80" s="4"/>
      <c r="D80" s="1"/>
    </row>
    <row r="81" spans="2:4" x14ac:dyDescent="0.25">
      <c r="B81" s="1"/>
      <c r="C81" s="4"/>
      <c r="D81" s="1"/>
    </row>
    <row r="82" spans="2:4" x14ac:dyDescent="0.25">
      <c r="B82" s="1"/>
      <c r="C82" s="4"/>
      <c r="D82" s="1"/>
    </row>
    <row r="83" spans="2:4" x14ac:dyDescent="0.25">
      <c r="B83" s="1"/>
      <c r="C83" s="4"/>
      <c r="D83" s="1"/>
    </row>
    <row r="84" spans="2:4" x14ac:dyDescent="0.25">
      <c r="B84" s="1"/>
      <c r="C84" s="4"/>
      <c r="D84" s="1"/>
    </row>
    <row r="85" spans="2:4" x14ac:dyDescent="0.25">
      <c r="B85" s="1"/>
      <c r="C85" s="4"/>
      <c r="D85" s="1"/>
    </row>
    <row r="86" spans="2:4" x14ac:dyDescent="0.25">
      <c r="B86" s="1"/>
      <c r="C86" s="4"/>
      <c r="D86" s="1"/>
    </row>
    <row r="87" spans="2:4" x14ac:dyDescent="0.25">
      <c r="B87" s="1"/>
      <c r="C87" s="4"/>
      <c r="D87" s="1"/>
    </row>
    <row r="88" spans="2:4" x14ac:dyDescent="0.25">
      <c r="B88" s="1"/>
      <c r="C88" s="4"/>
      <c r="D88" s="1"/>
    </row>
    <row r="89" spans="2:4" x14ac:dyDescent="0.25">
      <c r="B89" s="1"/>
      <c r="C89" s="4"/>
      <c r="D89" s="1"/>
    </row>
    <row r="90" spans="2:4" x14ac:dyDescent="0.25">
      <c r="B90" s="1"/>
      <c r="C90" s="4"/>
      <c r="D90" s="1"/>
    </row>
    <row r="91" spans="2:4" x14ac:dyDescent="0.25">
      <c r="B91" s="1"/>
      <c r="C91" s="4"/>
      <c r="D91" s="1"/>
    </row>
    <row r="92" spans="2:4" x14ac:dyDescent="0.25">
      <c r="B92" s="1"/>
      <c r="C92" s="4"/>
      <c r="D92" s="1"/>
    </row>
    <row r="93" spans="2:4" x14ac:dyDescent="0.25">
      <c r="B93" s="1"/>
      <c r="C93" s="4"/>
      <c r="D93" s="1"/>
    </row>
    <row r="94" spans="2:4" x14ac:dyDescent="0.25">
      <c r="B94" s="1"/>
      <c r="C94" s="4"/>
      <c r="D94" s="1"/>
    </row>
    <row r="95" spans="2:4" x14ac:dyDescent="0.25">
      <c r="B95" s="1"/>
      <c r="C95" s="4"/>
      <c r="D95" s="1"/>
    </row>
    <row r="96" spans="2:4" x14ac:dyDescent="0.25">
      <c r="B96" s="1"/>
      <c r="C96" s="4"/>
      <c r="D96" s="1"/>
    </row>
    <row r="97" spans="2:4" x14ac:dyDescent="0.25">
      <c r="B97" s="1"/>
      <c r="C97" s="4"/>
      <c r="D97" s="1"/>
    </row>
    <row r="98" spans="2:4" x14ac:dyDescent="0.25">
      <c r="B98" s="1"/>
      <c r="C98" s="4"/>
      <c r="D98" s="1"/>
    </row>
    <row r="99" spans="2:4" x14ac:dyDescent="0.25">
      <c r="B99" s="1"/>
      <c r="C99" s="4"/>
      <c r="D99" s="1"/>
    </row>
    <row r="100" spans="2:4" x14ac:dyDescent="0.25">
      <c r="B100" s="1"/>
      <c r="C100" s="4"/>
      <c r="D100" s="1"/>
    </row>
    <row r="101" spans="2:4" x14ac:dyDescent="0.25">
      <c r="B101" s="1"/>
      <c r="C101" s="4"/>
      <c r="D101" s="1"/>
    </row>
    <row r="102" spans="2:4" x14ac:dyDescent="0.25">
      <c r="B102" s="1"/>
      <c r="C102" s="4"/>
      <c r="D102" s="1"/>
    </row>
    <row r="103" spans="2:4" x14ac:dyDescent="0.25">
      <c r="B103" s="1"/>
      <c r="C103" s="4"/>
      <c r="D103" s="1"/>
    </row>
    <row r="104" spans="2:4" x14ac:dyDescent="0.25">
      <c r="B104" s="1"/>
      <c r="C104" s="4"/>
      <c r="D104" s="1"/>
    </row>
    <row r="105" spans="2:4" x14ac:dyDescent="0.25">
      <c r="B105" s="1"/>
      <c r="C105" s="4"/>
      <c r="D105" s="1"/>
    </row>
    <row r="106" spans="2:4" x14ac:dyDescent="0.25">
      <c r="B106" s="1"/>
      <c r="C106" s="4"/>
      <c r="D106" s="1"/>
    </row>
    <row r="107" spans="2:4" x14ac:dyDescent="0.25">
      <c r="B107" s="1"/>
      <c r="C107" s="4"/>
      <c r="D107" s="1"/>
    </row>
    <row r="108" spans="2:4" x14ac:dyDescent="0.25">
      <c r="B108" s="1"/>
      <c r="C108" s="4"/>
      <c r="D108" s="1"/>
    </row>
    <row r="109" spans="2:4" x14ac:dyDescent="0.25">
      <c r="B109" s="1"/>
      <c r="C109" s="4"/>
      <c r="D109" s="1"/>
    </row>
    <row r="110" spans="2:4" x14ac:dyDescent="0.25">
      <c r="B110" s="1"/>
      <c r="C110" s="4"/>
      <c r="D110" s="1"/>
    </row>
    <row r="111" spans="2:4" x14ac:dyDescent="0.25">
      <c r="B111" s="1"/>
      <c r="C111" s="4"/>
      <c r="D111" s="1"/>
    </row>
    <row r="112" spans="2:4" x14ac:dyDescent="0.25">
      <c r="B112" s="1"/>
      <c r="C112" s="4"/>
      <c r="D112" s="1"/>
    </row>
    <row r="113" spans="2:4" x14ac:dyDescent="0.25">
      <c r="B113" s="1"/>
      <c r="C113" s="4"/>
      <c r="D113" s="1"/>
    </row>
    <row r="114" spans="2:4" x14ac:dyDescent="0.25">
      <c r="B114" s="1"/>
      <c r="C114" s="4"/>
      <c r="D114" s="1"/>
    </row>
    <row r="115" spans="2:4" x14ac:dyDescent="0.25">
      <c r="B115" s="1"/>
      <c r="C115" s="4"/>
      <c r="D115" s="1"/>
    </row>
    <row r="116" spans="2:4" x14ac:dyDescent="0.25">
      <c r="B116" s="1"/>
      <c r="C116" s="4"/>
      <c r="D116" s="1"/>
    </row>
    <row r="117" spans="2:4" x14ac:dyDescent="0.25">
      <c r="B117" s="1"/>
      <c r="C117" s="4"/>
      <c r="D117" s="1"/>
    </row>
    <row r="118" spans="2:4" x14ac:dyDescent="0.25">
      <c r="B118" s="1"/>
      <c r="C118" s="4"/>
      <c r="D118" s="1"/>
    </row>
    <row r="119" spans="2:4" x14ac:dyDescent="0.25">
      <c r="B119" s="1"/>
      <c r="C119" s="4"/>
      <c r="D119" s="1"/>
    </row>
    <row r="120" spans="2:4" x14ac:dyDescent="0.25">
      <c r="B120" s="1"/>
      <c r="C120" s="4"/>
      <c r="D120" s="1"/>
    </row>
    <row r="121" spans="2:4" x14ac:dyDescent="0.25">
      <c r="B121" s="1"/>
      <c r="C121" s="4"/>
      <c r="D121" s="1"/>
    </row>
  </sheetData>
  <sortState xmlns:xlrd2="http://schemas.microsoft.com/office/spreadsheetml/2017/richdata2" ref="J2:J121">
    <sortCondition ref="J2:J121"/>
  </sortState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跳跳虎</dc:creator>
  <cp:lastModifiedBy>嘉骅 杨</cp:lastModifiedBy>
  <dcterms:created xsi:type="dcterms:W3CDTF">2015-06-05T18:19:34Z</dcterms:created>
  <dcterms:modified xsi:type="dcterms:W3CDTF">2024-04-01T08:06:03Z</dcterms:modified>
</cp:coreProperties>
</file>