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7940" windowHeight="12648" activeTab="1"/>
  </bookViews>
  <sheets>
    <sheet name="ACTH" sheetId="1" r:id="rId1"/>
    <sheet name="CORTISOL" sheetId="2" r:id="rId2"/>
  </sheets>
  <calcPr calcId="124519"/>
</workbook>
</file>

<file path=xl/calcChain.xml><?xml version="1.0" encoding="utf-8"?>
<calcChain xmlns="http://schemas.openxmlformats.org/spreadsheetml/2006/main">
  <c r="Y31" i="2"/>
  <c r="X31"/>
  <c r="W31"/>
  <c r="V31"/>
  <c r="U31"/>
  <c r="Y30"/>
  <c r="V30"/>
  <c r="U30"/>
  <c r="Y29"/>
  <c r="X29"/>
  <c r="X30" s="1"/>
  <c r="W29"/>
  <c r="W30" s="1"/>
  <c r="V29"/>
  <c r="U29"/>
  <c r="T29"/>
  <c r="T30" s="1"/>
  <c r="Y28"/>
  <c r="X28"/>
  <c r="W28"/>
  <c r="V28"/>
  <c r="U28"/>
  <c r="T28"/>
  <c r="Y13"/>
  <c r="X13"/>
  <c r="W13"/>
  <c r="V13"/>
  <c r="U13"/>
  <c r="W12"/>
  <c r="V12"/>
  <c r="Y11"/>
  <c r="Y12" s="1"/>
  <c r="X11"/>
  <c r="X12" s="1"/>
  <c r="W11"/>
  <c r="V11"/>
  <c r="U11"/>
  <c r="U12" s="1"/>
  <c r="T11"/>
  <c r="T12" s="1"/>
  <c r="Y10"/>
  <c r="X10"/>
  <c r="W10"/>
  <c r="V10"/>
  <c r="U10"/>
  <c r="T10"/>
  <c r="D34"/>
  <c r="E34"/>
  <c r="F34"/>
  <c r="G34"/>
  <c r="C34"/>
  <c r="G32"/>
  <c r="F32"/>
  <c r="E32"/>
  <c r="D32"/>
  <c r="G14"/>
  <c r="F14"/>
  <c r="E14"/>
  <c r="D14"/>
  <c r="G30"/>
  <c r="G31" s="1"/>
  <c r="F30"/>
  <c r="F31" s="1"/>
  <c r="E30"/>
  <c r="E31" s="1"/>
  <c r="D30"/>
  <c r="D31" s="1"/>
  <c r="C30"/>
  <c r="C31" s="1"/>
  <c r="G29"/>
  <c r="F29"/>
  <c r="E29"/>
  <c r="D29"/>
  <c r="C29"/>
  <c r="C13"/>
  <c r="G12"/>
  <c r="G13" s="1"/>
  <c r="F12"/>
  <c r="F13" s="1"/>
  <c r="E12"/>
  <c r="E13" s="1"/>
  <c r="D12"/>
  <c r="D13" s="1"/>
  <c r="C12"/>
  <c r="G11"/>
  <c r="F11"/>
  <c r="E11"/>
  <c r="D11"/>
  <c r="C11"/>
  <c r="H32" i="1"/>
  <c r="G32"/>
  <c r="F32"/>
  <c r="E32"/>
  <c r="D32"/>
  <c r="H30"/>
  <c r="H31" s="1"/>
  <c r="G30"/>
  <c r="G31" s="1"/>
  <c r="F30"/>
  <c r="F31" s="1"/>
  <c r="E30"/>
  <c r="E31" s="1"/>
  <c r="D30"/>
  <c r="D31" s="1"/>
  <c r="C30"/>
  <c r="C31" s="1"/>
  <c r="H29"/>
  <c r="G29"/>
  <c r="F29"/>
  <c r="E29"/>
  <c r="D29"/>
  <c r="C29"/>
  <c r="H14"/>
  <c r="G14"/>
  <c r="F14"/>
  <c r="E14"/>
  <c r="D14"/>
  <c r="H13"/>
  <c r="D13"/>
  <c r="H12"/>
  <c r="G12"/>
  <c r="G13" s="1"/>
  <c r="F12"/>
  <c r="F13" s="1"/>
  <c r="E12"/>
  <c r="E13" s="1"/>
  <c r="D12"/>
  <c r="C12"/>
  <c r="C13" s="1"/>
  <c r="H11"/>
  <c r="G11"/>
  <c r="F11"/>
  <c r="E11"/>
  <c r="D11"/>
  <c r="C11"/>
</calcChain>
</file>

<file path=xl/sharedStrings.xml><?xml version="1.0" encoding="utf-8"?>
<sst xmlns="http://schemas.openxmlformats.org/spreadsheetml/2006/main" count="220" uniqueCount="36">
  <si>
    <t>0'</t>
  </si>
  <si>
    <t>15'</t>
  </si>
  <si>
    <t>30'</t>
  </si>
  <si>
    <t>60'</t>
  </si>
  <si>
    <t>120'</t>
  </si>
  <si>
    <t>240'</t>
  </si>
  <si>
    <t xml:space="preserve">р= </t>
  </si>
  <si>
    <t>#</t>
  </si>
  <si>
    <t>##</t>
  </si>
  <si>
    <t>YOUNG</t>
  </si>
  <si>
    <t>TIME(MIN)</t>
  </si>
  <si>
    <t>Ttest Tukey, vs 0</t>
  </si>
  <si>
    <t>Ttest Tukey, vs basal period</t>
  </si>
  <si>
    <t>Mean</t>
  </si>
  <si>
    <t>σ</t>
  </si>
  <si>
    <t xml:space="preserve">S.E.M. (n=6) </t>
  </si>
  <si>
    <t xml:space="preserve">S.E.M. (n=5) </t>
  </si>
  <si>
    <t>###</t>
  </si>
  <si>
    <t>Figure 3A</t>
  </si>
  <si>
    <t>Figure 3C</t>
  </si>
  <si>
    <t>Figure 3E</t>
  </si>
  <si>
    <t>ACTH (pg/ml), Stress, control,  basal period</t>
  </si>
  <si>
    <t>ACTH (pg/ml), Stress, control,  standard light</t>
  </si>
  <si>
    <t>ACTH (pg/ml), test with CRH, control,  basal period</t>
  </si>
  <si>
    <t>ACTH (pg/ml), test with CRH, control,  constant light</t>
  </si>
  <si>
    <t>ACTH (pg/ml), test with AVP, control,  basal period</t>
  </si>
  <si>
    <t>ACTH (pg/ml), test with AVP, control,  constant light</t>
  </si>
  <si>
    <t>Figure 3B</t>
  </si>
  <si>
    <t>Figure 3D</t>
  </si>
  <si>
    <t>Figure 3F</t>
  </si>
  <si>
    <t>Cortisol (nmol/l), stress, control, basal period</t>
  </si>
  <si>
    <t>Cortisol (nmol/l), stress, control,  standard light</t>
  </si>
  <si>
    <t>Cortisol (nmol/l), test with CRH, control, basal period</t>
  </si>
  <si>
    <t>Cortisol (nmol/l), test with CRH, control, standard light</t>
  </si>
  <si>
    <t>Cortisol (nmol/l), test with AVP, control, basal period</t>
  </si>
  <si>
    <t>Cortisol (nmol/l), test with AVP, control, standard light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</si>
</sst>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zoomScale="85" zoomScaleNormal="85" workbookViewId="0">
      <selection activeCell="V26" sqref="V26"/>
    </sheetView>
  </sheetViews>
  <sheetFormatPr defaultRowHeight="14.4"/>
  <cols>
    <col min="1" max="1" width="12.44140625" customWidth="1"/>
    <col min="2" max="2" width="5" customWidth="1"/>
    <col min="10" max="10" width="12.44140625" customWidth="1"/>
    <col min="11" max="11" width="5" customWidth="1"/>
    <col min="19" max="19" width="12.44140625" customWidth="1"/>
    <col min="20" max="20" width="5" customWidth="1"/>
    <col min="21" max="26" width="9.5546875" bestFit="1" customWidth="1"/>
  </cols>
  <sheetData>
    <row r="1" spans="1:26">
      <c r="A1" s="74" t="s">
        <v>18</v>
      </c>
      <c r="B1" s="74"/>
      <c r="C1" s="74"/>
      <c r="D1" s="74"/>
      <c r="E1" s="74"/>
      <c r="F1" s="74"/>
      <c r="G1" s="74"/>
      <c r="H1" s="74"/>
      <c r="J1" s="74" t="s">
        <v>19</v>
      </c>
      <c r="K1" s="74"/>
      <c r="L1" s="74"/>
      <c r="M1" s="74"/>
      <c r="N1" s="74"/>
      <c r="O1" s="74"/>
      <c r="P1" s="74"/>
      <c r="Q1" s="74"/>
      <c r="S1" s="74" t="s">
        <v>20</v>
      </c>
      <c r="T1" s="74"/>
      <c r="U1" s="74"/>
      <c r="V1" s="74"/>
      <c r="W1" s="74"/>
      <c r="X1" s="74"/>
      <c r="Y1" s="74"/>
      <c r="Z1" s="74"/>
    </row>
    <row r="2" spans="1:26" ht="15.6">
      <c r="A2" s="50" t="s">
        <v>21</v>
      </c>
      <c r="B2" s="50"/>
      <c r="C2" s="50"/>
      <c r="D2" s="50"/>
      <c r="E2" s="50"/>
      <c r="F2" s="50"/>
      <c r="G2" s="50"/>
      <c r="H2" s="50"/>
      <c r="J2" s="50" t="s">
        <v>23</v>
      </c>
      <c r="K2" s="50"/>
      <c r="L2" s="50"/>
      <c r="M2" s="50"/>
      <c r="N2" s="50"/>
      <c r="O2" s="50"/>
      <c r="P2" s="50"/>
      <c r="Q2" s="50"/>
      <c r="R2" s="17"/>
      <c r="S2" s="50" t="s">
        <v>25</v>
      </c>
      <c r="T2" s="50"/>
      <c r="U2" s="50"/>
      <c r="V2" s="50"/>
      <c r="W2" s="50"/>
      <c r="X2" s="50"/>
      <c r="Y2" s="50"/>
      <c r="Z2" s="50"/>
    </row>
    <row r="3" spans="1:26" ht="15.6">
      <c r="A3" s="51" t="s">
        <v>9</v>
      </c>
      <c r="B3" s="51"/>
      <c r="C3" s="51"/>
      <c r="D3" s="46"/>
      <c r="E3" s="46"/>
      <c r="F3" s="46"/>
      <c r="G3" s="46"/>
      <c r="H3" s="46"/>
      <c r="J3" s="51" t="s">
        <v>9</v>
      </c>
      <c r="K3" s="51"/>
      <c r="L3" s="51"/>
      <c r="M3" s="46"/>
      <c r="N3" s="46"/>
      <c r="O3" s="46"/>
      <c r="P3" s="46"/>
      <c r="Q3" s="46"/>
      <c r="R3" s="17"/>
      <c r="S3" s="51" t="s">
        <v>9</v>
      </c>
      <c r="T3" s="51"/>
      <c r="U3" s="51"/>
      <c r="V3" s="43"/>
      <c r="W3" s="44"/>
      <c r="X3" s="44"/>
      <c r="Y3" s="44"/>
      <c r="Z3" s="45"/>
    </row>
    <row r="4" spans="1:26" ht="15.6">
      <c r="A4" s="57" t="s">
        <v>10</v>
      </c>
      <c r="B4" s="58"/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J4" s="57" t="s">
        <v>10</v>
      </c>
      <c r="K4" s="58"/>
      <c r="L4" s="18" t="s">
        <v>0</v>
      </c>
      <c r="M4" s="18" t="s">
        <v>1</v>
      </c>
      <c r="N4" s="18" t="s">
        <v>2</v>
      </c>
      <c r="O4" s="18" t="s">
        <v>3</v>
      </c>
      <c r="P4" s="18" t="s">
        <v>4</v>
      </c>
      <c r="Q4" s="18" t="s">
        <v>5</v>
      </c>
      <c r="R4" s="17"/>
      <c r="S4" s="57" t="s">
        <v>10</v>
      </c>
      <c r="T4" s="58"/>
      <c r="U4" s="18" t="s">
        <v>0</v>
      </c>
      <c r="V4" s="18" t="s">
        <v>1</v>
      </c>
      <c r="W4" s="18" t="s">
        <v>2</v>
      </c>
      <c r="X4" s="18" t="s">
        <v>3</v>
      </c>
      <c r="Y4" s="18" t="s">
        <v>4</v>
      </c>
      <c r="Z4" s="18" t="s">
        <v>5</v>
      </c>
    </row>
    <row r="5" spans="1:26" ht="15.6">
      <c r="A5" s="55">
        <v>41818</v>
      </c>
      <c r="B5" s="56"/>
      <c r="C5" s="20">
        <v>11</v>
      </c>
      <c r="D5" s="20">
        <v>22</v>
      </c>
      <c r="E5" s="20">
        <v>39</v>
      </c>
      <c r="F5" s="20">
        <v>40</v>
      </c>
      <c r="G5" s="20">
        <v>56</v>
      </c>
      <c r="H5" s="20">
        <v>5</v>
      </c>
      <c r="J5" s="62">
        <v>43043</v>
      </c>
      <c r="K5" s="62"/>
      <c r="L5" s="20">
        <v>17</v>
      </c>
      <c r="M5" s="20">
        <v>70</v>
      </c>
      <c r="N5" s="20">
        <v>64</v>
      </c>
      <c r="O5" s="20">
        <v>84</v>
      </c>
      <c r="P5" s="20">
        <v>52</v>
      </c>
      <c r="Q5" s="20">
        <v>13</v>
      </c>
      <c r="R5" s="17"/>
      <c r="S5" s="62">
        <v>41007</v>
      </c>
      <c r="T5" s="62"/>
      <c r="U5" s="9">
        <v>84</v>
      </c>
      <c r="V5" s="9">
        <v>115</v>
      </c>
      <c r="W5" s="9">
        <v>150</v>
      </c>
      <c r="X5" s="9">
        <v>120</v>
      </c>
      <c r="Y5" s="9">
        <v>90</v>
      </c>
      <c r="Z5" s="9">
        <v>10</v>
      </c>
    </row>
    <row r="6" spans="1:26" ht="15.6">
      <c r="A6" s="55">
        <v>40102</v>
      </c>
      <c r="B6" s="56"/>
      <c r="C6" s="20">
        <v>12</v>
      </c>
      <c r="D6" s="20">
        <v>120</v>
      </c>
      <c r="E6" s="20">
        <v>48</v>
      </c>
      <c r="F6" s="20">
        <v>190</v>
      </c>
      <c r="G6" s="20">
        <v>185</v>
      </c>
      <c r="H6" s="20">
        <v>17</v>
      </c>
      <c r="J6" s="62">
        <v>42259</v>
      </c>
      <c r="K6" s="62"/>
      <c r="L6" s="20">
        <v>12</v>
      </c>
      <c r="M6" s="20">
        <v>13</v>
      </c>
      <c r="N6" s="20">
        <v>37</v>
      </c>
      <c r="O6" s="20">
        <v>15</v>
      </c>
      <c r="P6" s="20">
        <v>17</v>
      </c>
      <c r="Q6" s="20">
        <v>14</v>
      </c>
      <c r="R6" s="17"/>
      <c r="S6" s="62">
        <v>39444</v>
      </c>
      <c r="T6" s="62"/>
      <c r="U6" s="9">
        <v>75</v>
      </c>
      <c r="V6" s="9">
        <v>137</v>
      </c>
      <c r="W6" s="9">
        <v>110</v>
      </c>
      <c r="X6" s="9">
        <v>110</v>
      </c>
      <c r="Y6" s="9">
        <v>90</v>
      </c>
      <c r="Z6" s="9">
        <v>14</v>
      </c>
    </row>
    <row r="7" spans="1:26" ht="15.6">
      <c r="A7" s="55">
        <v>40757</v>
      </c>
      <c r="B7" s="56"/>
      <c r="C7" s="20">
        <v>15</v>
      </c>
      <c r="D7" s="20">
        <v>47</v>
      </c>
      <c r="E7" s="20">
        <v>16</v>
      </c>
      <c r="F7" s="20">
        <v>16</v>
      </c>
      <c r="G7" s="20">
        <v>18</v>
      </c>
      <c r="H7" s="20">
        <v>9</v>
      </c>
      <c r="J7" s="62">
        <v>42234</v>
      </c>
      <c r="K7" s="62"/>
      <c r="L7" s="20">
        <v>14</v>
      </c>
      <c r="M7" s="20">
        <v>26</v>
      </c>
      <c r="N7" s="20">
        <v>12</v>
      </c>
      <c r="O7" s="20">
        <v>22</v>
      </c>
      <c r="P7" s="20">
        <v>13</v>
      </c>
      <c r="Q7" s="20">
        <v>13</v>
      </c>
      <c r="R7" s="17"/>
      <c r="S7" s="62">
        <v>40743</v>
      </c>
      <c r="T7" s="62"/>
      <c r="U7" s="9">
        <v>52</v>
      </c>
      <c r="V7" s="9">
        <v>100</v>
      </c>
      <c r="W7" s="9">
        <v>82</v>
      </c>
      <c r="X7" s="9">
        <v>210</v>
      </c>
      <c r="Y7" s="9">
        <v>210</v>
      </c>
      <c r="Z7" s="9">
        <v>42</v>
      </c>
    </row>
    <row r="8" spans="1:26" ht="15.6">
      <c r="A8" s="55">
        <v>40775</v>
      </c>
      <c r="B8" s="56"/>
      <c r="C8" s="20">
        <v>24</v>
      </c>
      <c r="D8" s="20">
        <v>125</v>
      </c>
      <c r="E8" s="20">
        <v>58</v>
      </c>
      <c r="F8" s="22">
        <v>150</v>
      </c>
      <c r="G8" s="22">
        <v>160</v>
      </c>
      <c r="H8" s="20">
        <v>23</v>
      </c>
      <c r="J8" s="62">
        <v>43130</v>
      </c>
      <c r="K8" s="62"/>
      <c r="L8" s="20">
        <v>14</v>
      </c>
      <c r="M8" s="20">
        <v>26</v>
      </c>
      <c r="N8" s="20">
        <v>12</v>
      </c>
      <c r="O8" s="20">
        <v>22</v>
      </c>
      <c r="P8" s="20">
        <v>13</v>
      </c>
      <c r="Q8" s="20">
        <v>13</v>
      </c>
      <c r="R8" s="17"/>
      <c r="S8" s="62">
        <v>40102</v>
      </c>
      <c r="T8" s="62"/>
      <c r="U8" s="10">
        <v>17</v>
      </c>
      <c r="V8" s="10">
        <v>84</v>
      </c>
      <c r="W8" s="10">
        <v>83</v>
      </c>
      <c r="X8" s="10">
        <v>195</v>
      </c>
      <c r="Y8" s="10">
        <v>160</v>
      </c>
      <c r="Z8" s="10">
        <v>22</v>
      </c>
    </row>
    <row r="9" spans="1:26" ht="15.6">
      <c r="A9" s="55">
        <v>40743</v>
      </c>
      <c r="B9" s="56"/>
      <c r="C9" s="20">
        <v>10</v>
      </c>
      <c r="D9" s="20">
        <v>110</v>
      </c>
      <c r="E9" s="20">
        <v>44</v>
      </c>
      <c r="F9" s="22">
        <v>68</v>
      </c>
      <c r="G9" s="22">
        <v>130</v>
      </c>
      <c r="H9" s="20">
        <v>9</v>
      </c>
      <c r="J9" s="62">
        <v>41512</v>
      </c>
      <c r="K9" s="62"/>
      <c r="L9" s="20">
        <v>23</v>
      </c>
      <c r="M9" s="20">
        <v>45</v>
      </c>
      <c r="N9" s="20">
        <v>70</v>
      </c>
      <c r="O9" s="20">
        <v>64</v>
      </c>
      <c r="P9" s="20">
        <v>29</v>
      </c>
      <c r="Q9" s="20">
        <v>18</v>
      </c>
      <c r="R9" s="17"/>
      <c r="S9" s="62">
        <v>11111</v>
      </c>
      <c r="T9" s="62"/>
      <c r="U9" s="11">
        <v>58</v>
      </c>
      <c r="V9" s="11">
        <v>110</v>
      </c>
      <c r="W9" s="11">
        <v>100</v>
      </c>
      <c r="X9" s="11">
        <v>160</v>
      </c>
      <c r="Y9" s="11">
        <v>130</v>
      </c>
      <c r="Z9" s="11">
        <v>24</v>
      </c>
    </row>
    <row r="10" spans="1:26" ht="15.6">
      <c r="A10" s="55">
        <v>40176</v>
      </c>
      <c r="B10" s="56"/>
      <c r="C10" s="20">
        <v>33</v>
      </c>
      <c r="D10" s="20">
        <v>47</v>
      </c>
      <c r="E10" s="20">
        <v>68</v>
      </c>
      <c r="F10" s="22">
        <v>46</v>
      </c>
      <c r="G10" s="22">
        <v>34</v>
      </c>
      <c r="H10" s="20">
        <v>4</v>
      </c>
      <c r="J10" s="59" t="s">
        <v>13</v>
      </c>
      <c r="K10" s="60"/>
      <c r="L10" s="14">
        <v>16</v>
      </c>
      <c r="M10" s="14">
        <v>36</v>
      </c>
      <c r="N10" s="14">
        <v>39</v>
      </c>
      <c r="O10" s="14">
        <v>41.4</v>
      </c>
      <c r="P10" s="14">
        <v>24.8</v>
      </c>
      <c r="Q10" s="14">
        <v>14.2</v>
      </c>
      <c r="R10" s="17"/>
      <c r="S10" s="59" t="s">
        <v>13</v>
      </c>
      <c r="T10" s="60"/>
      <c r="U10" s="12">
        <v>57.2</v>
      </c>
      <c r="V10" s="12">
        <v>109.2</v>
      </c>
      <c r="W10" s="12">
        <v>105</v>
      </c>
      <c r="X10" s="12">
        <v>159</v>
      </c>
      <c r="Y10" s="12">
        <v>136</v>
      </c>
      <c r="Z10" s="12">
        <v>22.4</v>
      </c>
    </row>
    <row r="11" spans="1:26" ht="15.6">
      <c r="A11" s="59" t="s">
        <v>13</v>
      </c>
      <c r="B11" s="60"/>
      <c r="C11" s="14">
        <f t="shared" ref="C11:H11" si="0">AVERAGE(C5:C10)</f>
        <v>17.5</v>
      </c>
      <c r="D11" s="14">
        <f t="shared" si="0"/>
        <v>78.5</v>
      </c>
      <c r="E11" s="14">
        <f t="shared" si="0"/>
        <v>45.5</v>
      </c>
      <c r="F11" s="14">
        <f t="shared" si="0"/>
        <v>85</v>
      </c>
      <c r="G11" s="14">
        <f t="shared" si="0"/>
        <v>97.166666666666671</v>
      </c>
      <c r="H11" s="14">
        <f t="shared" si="0"/>
        <v>11.166666666666666</v>
      </c>
      <c r="J11" s="61" t="s">
        <v>14</v>
      </c>
      <c r="K11" s="46"/>
      <c r="L11" s="15">
        <v>4.3011626335213133</v>
      </c>
      <c r="M11" s="15">
        <v>22.169799277395363</v>
      </c>
      <c r="N11" s="15">
        <v>27.604347483684521</v>
      </c>
      <c r="O11" s="15">
        <v>30.721328096291675</v>
      </c>
      <c r="P11" s="15">
        <v>16.558985476169731</v>
      </c>
      <c r="Q11" s="15">
        <v>2.1679483388678773</v>
      </c>
      <c r="R11" s="17"/>
      <c r="S11" s="61" t="s">
        <v>14</v>
      </c>
      <c r="T11" s="46"/>
      <c r="U11" s="13">
        <v>25.878562556679995</v>
      </c>
      <c r="V11" s="13">
        <v>19.537144110642188</v>
      </c>
      <c r="W11" s="13">
        <v>27.784887978899608</v>
      </c>
      <c r="X11" s="13">
        <v>44.21538193886829</v>
      </c>
      <c r="Y11" s="13">
        <v>50.793700396801178</v>
      </c>
      <c r="Z11" s="13">
        <v>12.361229712289953</v>
      </c>
    </row>
    <row r="12" spans="1:26" ht="16.2" thickBot="1">
      <c r="A12" s="61" t="s">
        <v>14</v>
      </c>
      <c r="B12" s="46"/>
      <c r="C12" s="15">
        <f t="shared" ref="C12:H12" si="1">STDEV(C5:C10)</f>
        <v>9.1378334412485334</v>
      </c>
      <c r="D12" s="15">
        <f t="shared" si="1"/>
        <v>44.840829608739398</v>
      </c>
      <c r="E12" s="15">
        <f t="shared" si="1"/>
        <v>17.796066981218068</v>
      </c>
      <c r="F12" s="15">
        <f t="shared" si="1"/>
        <v>69.059394726568513</v>
      </c>
      <c r="G12" s="15">
        <f t="shared" si="1"/>
        <v>70.274936262273954</v>
      </c>
      <c r="H12" s="15">
        <f t="shared" si="1"/>
        <v>7.3869253865642017</v>
      </c>
      <c r="J12" s="52" t="s">
        <v>16</v>
      </c>
      <c r="K12" s="53"/>
      <c r="L12" s="16">
        <v>1.9235384061671343</v>
      </c>
      <c r="M12" s="16">
        <v>9.9146356463563485</v>
      </c>
      <c r="N12" s="16">
        <v>12.345039489608771</v>
      </c>
      <c r="O12" s="16">
        <v>13.738995596476478</v>
      </c>
      <c r="P12" s="16">
        <v>7.4054034326294484</v>
      </c>
      <c r="Q12" s="16">
        <v>0.96953597148326454</v>
      </c>
      <c r="R12" s="17"/>
      <c r="S12" s="52" t="s">
        <v>16</v>
      </c>
      <c r="T12" s="53"/>
      <c r="U12" s="12">
        <v>11.573245007343445</v>
      </c>
      <c r="V12" s="12">
        <v>8.7372764635211215</v>
      </c>
      <c r="W12" s="12">
        <v>12.425779653607252</v>
      </c>
      <c r="X12" s="12">
        <v>19.773719933285189</v>
      </c>
      <c r="Y12" s="12">
        <v>22.715633383201094</v>
      </c>
      <c r="Z12" s="12">
        <v>5.5281099844341002</v>
      </c>
    </row>
    <row r="13" spans="1:26" ht="16.5" customHeight="1" thickBot="1">
      <c r="A13" s="52" t="s">
        <v>15</v>
      </c>
      <c r="B13" s="53"/>
      <c r="C13" s="16">
        <f>C12/SQRT(6)</f>
        <v>3.7305048809332324</v>
      </c>
      <c r="D13" s="16">
        <f t="shared" ref="D13:H13" si="2">D12/SQRT(6)</f>
        <v>18.306192030749234</v>
      </c>
      <c r="E13" s="16">
        <f t="shared" si="2"/>
        <v>7.2652139220626761</v>
      </c>
      <c r="F13" s="16">
        <f t="shared" si="2"/>
        <v>28.193379837590715</v>
      </c>
      <c r="G13" s="16">
        <f t="shared" si="2"/>
        <v>28.689622591530281</v>
      </c>
      <c r="H13" s="16">
        <f t="shared" si="2"/>
        <v>3.0156996608489459</v>
      </c>
      <c r="J13" s="47" t="s">
        <v>11</v>
      </c>
      <c r="K13" s="63" t="s">
        <v>6</v>
      </c>
      <c r="L13" s="6"/>
      <c r="M13" s="19">
        <v>8.7766318970825638E-2</v>
      </c>
      <c r="N13" s="19">
        <v>0.10400690526113686</v>
      </c>
      <c r="O13" s="19">
        <v>0.11014072627366266</v>
      </c>
      <c r="P13" s="19">
        <v>0.25997976860617233</v>
      </c>
      <c r="Q13" s="19">
        <v>0.22053734833817035</v>
      </c>
      <c r="R13" s="17"/>
      <c r="S13" s="47" t="s">
        <v>11</v>
      </c>
      <c r="T13" s="63" t="s">
        <v>6</v>
      </c>
      <c r="U13" s="13"/>
      <c r="V13" s="23">
        <v>7.5865897239639725E-3</v>
      </c>
      <c r="W13" s="23">
        <v>1.4859491081016139E-2</v>
      </c>
      <c r="X13" s="23">
        <v>7.7316909222799199E-2</v>
      </c>
      <c r="Y13" s="23">
        <v>0.1414883775301779</v>
      </c>
      <c r="Z13" s="23">
        <v>0.16577985907448189</v>
      </c>
    </row>
    <row r="14" spans="1:26" ht="15" customHeight="1">
      <c r="A14" s="47" t="s">
        <v>11</v>
      </c>
      <c r="B14" s="63" t="s">
        <v>6</v>
      </c>
      <c r="C14" s="6"/>
      <c r="D14" s="19">
        <f>TTEST(D5:D10,$C5:$C10,2,1)</f>
        <v>2.3911136902101955E-2</v>
      </c>
      <c r="E14" s="19">
        <f>TTEST(E5:E10,$C5:$C10,2,1)</f>
        <v>3.8579798931389622E-3</v>
      </c>
      <c r="F14" s="19">
        <f>TTEST(F5:F10,$C5:$C10,2,1)</f>
        <v>6.4966646771395894E-2</v>
      </c>
      <c r="G14" s="19">
        <f>TTEST(G5:G10,$C5:$C10,2,1)</f>
        <v>4.4536472952659209E-2</v>
      </c>
      <c r="H14" s="19">
        <f>TTEST(H5:H10,$C5:$C10,2,1)</f>
        <v>0.24660206420799713</v>
      </c>
      <c r="J14" s="48"/>
      <c r="K14" s="54"/>
      <c r="L14" s="7"/>
      <c r="M14" s="20"/>
      <c r="N14" s="20"/>
      <c r="O14" s="20"/>
      <c r="P14" s="20"/>
      <c r="Q14" s="7"/>
      <c r="R14" s="17"/>
      <c r="S14" s="48"/>
      <c r="T14" s="54"/>
      <c r="U14" s="13"/>
      <c r="V14" s="24" t="s">
        <v>8</v>
      </c>
      <c r="W14" s="24" t="s">
        <v>7</v>
      </c>
      <c r="X14" s="13"/>
      <c r="Y14" s="13"/>
      <c r="Z14" s="13"/>
    </row>
    <row r="15" spans="1:26" ht="15.6">
      <c r="A15" s="48"/>
      <c r="B15" s="54"/>
      <c r="C15" s="7"/>
      <c r="D15" s="21" t="s">
        <v>7</v>
      </c>
      <c r="E15" s="21" t="s">
        <v>8</v>
      </c>
      <c r="F15" s="7"/>
      <c r="G15" s="21" t="s">
        <v>7</v>
      </c>
      <c r="H15" s="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6">
      <c r="A16" s="17"/>
      <c r="B16" s="17"/>
      <c r="C16" s="17"/>
      <c r="D16" s="17"/>
      <c r="E16" s="17"/>
      <c r="F16" s="17"/>
      <c r="G16" s="17"/>
      <c r="H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.6">
      <c r="A17" s="17"/>
      <c r="B17" s="17"/>
      <c r="C17" s="17"/>
      <c r="D17" s="17"/>
      <c r="E17" s="17"/>
      <c r="F17" s="17"/>
      <c r="G17" s="17"/>
      <c r="H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6">
      <c r="A18" s="17"/>
      <c r="B18" s="17"/>
      <c r="C18" s="17"/>
      <c r="D18" s="17"/>
      <c r="E18" s="17"/>
      <c r="F18" s="17"/>
      <c r="G18" s="17"/>
      <c r="H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6">
      <c r="A19" s="74" t="s">
        <v>18</v>
      </c>
      <c r="B19" s="74"/>
      <c r="C19" s="74"/>
      <c r="D19" s="74"/>
      <c r="E19" s="74"/>
      <c r="F19" s="74"/>
      <c r="G19" s="74"/>
      <c r="H19" s="74"/>
      <c r="J19" s="74" t="s">
        <v>19</v>
      </c>
      <c r="K19" s="74"/>
      <c r="L19" s="74"/>
      <c r="M19" s="74"/>
      <c r="N19" s="74"/>
      <c r="O19" s="74"/>
      <c r="P19" s="74"/>
      <c r="Q19" s="74"/>
      <c r="R19" s="17"/>
      <c r="S19" s="74" t="s">
        <v>20</v>
      </c>
      <c r="T19" s="74"/>
      <c r="U19" s="74"/>
      <c r="V19" s="74"/>
      <c r="W19" s="74"/>
      <c r="X19" s="74"/>
      <c r="Y19" s="74"/>
      <c r="Z19" s="74"/>
    </row>
    <row r="20" spans="1:26" ht="15.6">
      <c r="A20" s="50" t="s">
        <v>22</v>
      </c>
      <c r="B20" s="50"/>
      <c r="C20" s="50"/>
      <c r="D20" s="50"/>
      <c r="E20" s="50"/>
      <c r="F20" s="50"/>
      <c r="G20" s="50"/>
      <c r="H20" s="50"/>
      <c r="J20" s="50" t="s">
        <v>24</v>
      </c>
      <c r="K20" s="50"/>
      <c r="L20" s="50"/>
      <c r="M20" s="50"/>
      <c r="N20" s="50"/>
      <c r="O20" s="50"/>
      <c r="P20" s="50"/>
      <c r="Q20" s="50"/>
      <c r="R20" s="17"/>
      <c r="S20" s="50" t="s">
        <v>26</v>
      </c>
      <c r="T20" s="50"/>
      <c r="U20" s="50"/>
      <c r="V20" s="50"/>
      <c r="W20" s="50"/>
      <c r="X20" s="50"/>
      <c r="Y20" s="50"/>
      <c r="Z20" s="50"/>
    </row>
    <row r="21" spans="1:26" ht="15.6">
      <c r="A21" s="51" t="s">
        <v>9</v>
      </c>
      <c r="B21" s="51"/>
      <c r="C21" s="51"/>
      <c r="D21" s="46"/>
      <c r="E21" s="46"/>
      <c r="F21" s="46"/>
      <c r="G21" s="46"/>
      <c r="H21" s="46"/>
      <c r="J21" s="51" t="s">
        <v>9</v>
      </c>
      <c r="K21" s="51"/>
      <c r="L21" s="51"/>
      <c r="M21" s="46"/>
      <c r="N21" s="46"/>
      <c r="O21" s="46"/>
      <c r="P21" s="46"/>
      <c r="Q21" s="46"/>
      <c r="R21" s="17"/>
      <c r="S21" s="51" t="s">
        <v>9</v>
      </c>
      <c r="T21" s="51"/>
      <c r="U21" s="51"/>
      <c r="V21" s="43"/>
      <c r="W21" s="44"/>
      <c r="X21" s="44"/>
      <c r="Y21" s="44"/>
      <c r="Z21" s="45"/>
    </row>
    <row r="22" spans="1:26" ht="15.6">
      <c r="A22" s="57" t="s">
        <v>10</v>
      </c>
      <c r="B22" s="58"/>
      <c r="C22" s="18" t="s">
        <v>0</v>
      </c>
      <c r="D22" s="18" t="s">
        <v>1</v>
      </c>
      <c r="E22" s="18" t="s">
        <v>2</v>
      </c>
      <c r="F22" s="18" t="s">
        <v>3</v>
      </c>
      <c r="G22" s="18" t="s">
        <v>4</v>
      </c>
      <c r="H22" s="18" t="s">
        <v>5</v>
      </c>
      <c r="J22" s="57" t="s">
        <v>10</v>
      </c>
      <c r="K22" s="58"/>
      <c r="L22" s="18" t="s">
        <v>0</v>
      </c>
      <c r="M22" s="18" t="s">
        <v>1</v>
      </c>
      <c r="N22" s="18" t="s">
        <v>2</v>
      </c>
      <c r="O22" s="18" t="s">
        <v>3</v>
      </c>
      <c r="P22" s="18" t="s">
        <v>4</v>
      </c>
      <c r="Q22" s="18" t="s">
        <v>5</v>
      </c>
      <c r="R22" s="17"/>
      <c r="S22" s="57" t="s">
        <v>10</v>
      </c>
      <c r="T22" s="58"/>
      <c r="U22" s="18" t="s">
        <v>0</v>
      </c>
      <c r="V22" s="18" t="s">
        <v>1</v>
      </c>
      <c r="W22" s="18" t="s">
        <v>2</v>
      </c>
      <c r="X22" s="18" t="s">
        <v>3</v>
      </c>
      <c r="Y22" s="18" t="s">
        <v>4</v>
      </c>
      <c r="Z22" s="18" t="s">
        <v>5</v>
      </c>
    </row>
    <row r="23" spans="1:26" ht="15.6">
      <c r="A23" s="55">
        <v>41818</v>
      </c>
      <c r="B23" s="56"/>
      <c r="C23" s="20">
        <v>19</v>
      </c>
      <c r="D23" s="20">
        <v>35</v>
      </c>
      <c r="E23" s="20">
        <v>40</v>
      </c>
      <c r="F23" s="20">
        <v>42</v>
      </c>
      <c r="G23" s="20">
        <v>16</v>
      </c>
      <c r="H23" s="20">
        <v>16</v>
      </c>
      <c r="J23" s="62">
        <v>43043</v>
      </c>
      <c r="K23" s="62"/>
      <c r="L23" s="20">
        <v>22</v>
      </c>
      <c r="M23" s="20">
        <v>30</v>
      </c>
      <c r="N23" s="20">
        <v>17</v>
      </c>
      <c r="O23" s="20">
        <v>84</v>
      </c>
      <c r="P23" s="20">
        <v>52</v>
      </c>
      <c r="Q23" s="20">
        <v>13</v>
      </c>
      <c r="R23" s="17"/>
      <c r="S23" s="62">
        <v>41007</v>
      </c>
      <c r="T23" s="62"/>
      <c r="U23" s="9">
        <v>70</v>
      </c>
      <c r="V23" s="9">
        <v>83</v>
      </c>
      <c r="W23" s="9">
        <v>56</v>
      </c>
      <c r="X23" s="9">
        <v>140</v>
      </c>
      <c r="Y23" s="9">
        <v>140</v>
      </c>
      <c r="Z23" s="9">
        <v>40</v>
      </c>
    </row>
    <row r="24" spans="1:26" ht="15.6">
      <c r="A24" s="55">
        <v>40102</v>
      </c>
      <c r="B24" s="56"/>
      <c r="C24" s="20">
        <v>26</v>
      </c>
      <c r="D24" s="20">
        <v>38</v>
      </c>
      <c r="E24" s="20">
        <v>30</v>
      </c>
      <c r="F24" s="20">
        <v>130</v>
      </c>
      <c r="G24" s="20">
        <v>90</v>
      </c>
      <c r="H24" s="20">
        <v>15</v>
      </c>
      <c r="J24" s="62">
        <v>42259</v>
      </c>
      <c r="K24" s="62"/>
      <c r="L24" s="20">
        <v>9</v>
      </c>
      <c r="M24" s="20">
        <v>52</v>
      </c>
      <c r="N24" s="20">
        <v>44</v>
      </c>
      <c r="O24" s="20">
        <v>64</v>
      </c>
      <c r="P24" s="20">
        <v>47</v>
      </c>
      <c r="Q24" s="20">
        <v>4</v>
      </c>
      <c r="R24" s="17"/>
      <c r="S24" s="62">
        <v>39444</v>
      </c>
      <c r="T24" s="62"/>
      <c r="U24" s="9">
        <v>38</v>
      </c>
      <c r="V24" s="9">
        <v>120</v>
      </c>
      <c r="W24" s="9">
        <v>125</v>
      </c>
      <c r="X24" s="9">
        <v>125</v>
      </c>
      <c r="Y24" s="9">
        <v>83</v>
      </c>
      <c r="Z24" s="9">
        <v>25</v>
      </c>
    </row>
    <row r="25" spans="1:26" ht="15.6">
      <c r="A25" s="55">
        <v>40757</v>
      </c>
      <c r="B25" s="56"/>
      <c r="C25" s="20">
        <v>5</v>
      </c>
      <c r="D25" s="20">
        <v>15</v>
      </c>
      <c r="E25" s="20">
        <v>32</v>
      </c>
      <c r="F25" s="20">
        <v>32</v>
      </c>
      <c r="G25" s="20">
        <v>12</v>
      </c>
      <c r="H25" s="20">
        <v>2</v>
      </c>
      <c r="J25" s="62">
        <v>42234</v>
      </c>
      <c r="K25" s="62"/>
      <c r="L25" s="20">
        <v>40</v>
      </c>
      <c r="M25" s="20">
        <v>25</v>
      </c>
      <c r="N25" s="20">
        <v>43</v>
      </c>
      <c r="O25" s="20">
        <v>22</v>
      </c>
      <c r="P25" s="20">
        <v>47</v>
      </c>
      <c r="Q25" s="20">
        <v>14</v>
      </c>
      <c r="R25" s="17"/>
      <c r="S25" s="62">
        <v>40743</v>
      </c>
      <c r="T25" s="62"/>
      <c r="U25" s="9">
        <v>52</v>
      </c>
      <c r="V25" s="9">
        <v>100</v>
      </c>
      <c r="W25" s="9">
        <v>82</v>
      </c>
      <c r="X25" s="9">
        <v>210</v>
      </c>
      <c r="Y25" s="9">
        <v>210</v>
      </c>
      <c r="Z25" s="9">
        <v>42</v>
      </c>
    </row>
    <row r="26" spans="1:26" ht="15.6">
      <c r="A26" s="55">
        <v>40775</v>
      </c>
      <c r="B26" s="56"/>
      <c r="C26" s="20">
        <v>16</v>
      </c>
      <c r="D26" s="20">
        <v>100</v>
      </c>
      <c r="E26" s="20">
        <v>27</v>
      </c>
      <c r="F26" s="22">
        <v>190</v>
      </c>
      <c r="G26" s="22">
        <v>220</v>
      </c>
      <c r="H26" s="20">
        <v>17</v>
      </c>
      <c r="J26" s="62">
        <v>43130</v>
      </c>
      <c r="K26" s="62"/>
      <c r="L26" s="20">
        <v>33</v>
      </c>
      <c r="M26" s="20">
        <v>56</v>
      </c>
      <c r="N26" s="20">
        <v>23</v>
      </c>
      <c r="O26" s="20">
        <v>28</v>
      </c>
      <c r="P26" s="20">
        <v>20</v>
      </c>
      <c r="Q26" s="20">
        <v>9</v>
      </c>
      <c r="R26" s="17"/>
      <c r="S26" s="62">
        <v>40102</v>
      </c>
      <c r="T26" s="62"/>
      <c r="U26" s="10">
        <v>17</v>
      </c>
      <c r="V26" s="10">
        <v>84</v>
      </c>
      <c r="W26" s="10">
        <v>83</v>
      </c>
      <c r="X26" s="10">
        <v>195</v>
      </c>
      <c r="Y26" s="10">
        <v>160</v>
      </c>
      <c r="Z26" s="10">
        <v>22</v>
      </c>
    </row>
    <row r="27" spans="1:26" ht="15.6">
      <c r="A27" s="55">
        <v>40743</v>
      </c>
      <c r="B27" s="56"/>
      <c r="C27" s="20">
        <v>6.4</v>
      </c>
      <c r="D27" s="20">
        <v>185</v>
      </c>
      <c r="E27" s="20">
        <v>220</v>
      </c>
      <c r="F27" s="22">
        <v>210</v>
      </c>
      <c r="G27" s="22">
        <v>240</v>
      </c>
      <c r="H27" s="20">
        <v>8</v>
      </c>
      <c r="J27" s="62">
        <v>41512</v>
      </c>
      <c r="K27" s="62"/>
      <c r="L27" s="20">
        <v>24</v>
      </c>
      <c r="M27" s="20">
        <v>22</v>
      </c>
      <c r="N27" s="20">
        <v>76</v>
      </c>
      <c r="O27" s="20">
        <v>64</v>
      </c>
      <c r="P27" s="20">
        <v>29</v>
      </c>
      <c r="Q27" s="20">
        <v>26</v>
      </c>
      <c r="R27" s="17"/>
      <c r="S27" s="62">
        <v>11111</v>
      </c>
      <c r="T27" s="62"/>
      <c r="U27" s="11">
        <v>42</v>
      </c>
      <c r="V27" s="11">
        <v>95</v>
      </c>
      <c r="W27" s="11">
        <v>85</v>
      </c>
      <c r="X27" s="11">
        <v>155</v>
      </c>
      <c r="Y27" s="11">
        <v>145</v>
      </c>
      <c r="Z27" s="11">
        <v>31</v>
      </c>
    </row>
    <row r="28" spans="1:26" ht="15.6">
      <c r="A28" s="55">
        <v>40176</v>
      </c>
      <c r="B28" s="56"/>
      <c r="C28" s="20">
        <v>3</v>
      </c>
      <c r="D28" s="20">
        <v>32</v>
      </c>
      <c r="E28" s="20">
        <v>96</v>
      </c>
      <c r="F28" s="22">
        <v>74</v>
      </c>
      <c r="G28" s="22">
        <v>32</v>
      </c>
      <c r="H28" s="20">
        <v>3</v>
      </c>
      <c r="J28" s="59" t="s">
        <v>13</v>
      </c>
      <c r="K28" s="60"/>
      <c r="L28" s="14">
        <v>25.6</v>
      </c>
      <c r="M28" s="14">
        <v>37</v>
      </c>
      <c r="N28" s="14">
        <v>40.6</v>
      </c>
      <c r="O28" s="14">
        <v>52.4</v>
      </c>
      <c r="P28" s="14">
        <v>39</v>
      </c>
      <c r="Q28" s="14">
        <v>13.2</v>
      </c>
      <c r="R28" s="17"/>
      <c r="S28" s="59" t="s">
        <v>13</v>
      </c>
      <c r="T28" s="60"/>
      <c r="U28" s="14">
        <v>43.8</v>
      </c>
      <c r="V28" s="14">
        <v>96.4</v>
      </c>
      <c r="W28" s="14">
        <v>86.2</v>
      </c>
      <c r="X28" s="14">
        <v>165</v>
      </c>
      <c r="Y28" s="14">
        <v>147.6</v>
      </c>
      <c r="Z28" s="14">
        <v>32</v>
      </c>
    </row>
    <row r="29" spans="1:26" ht="15.6">
      <c r="A29" s="59" t="s">
        <v>13</v>
      </c>
      <c r="B29" s="60"/>
      <c r="C29" s="14">
        <f t="shared" ref="C29:H29" si="3">AVERAGE(C23:C28)</f>
        <v>12.566666666666668</v>
      </c>
      <c r="D29" s="14">
        <f t="shared" si="3"/>
        <v>67.5</v>
      </c>
      <c r="E29" s="14">
        <f t="shared" si="3"/>
        <v>74.166666666666671</v>
      </c>
      <c r="F29" s="14">
        <f t="shared" si="3"/>
        <v>113</v>
      </c>
      <c r="G29" s="14">
        <f t="shared" si="3"/>
        <v>101.66666666666667</v>
      </c>
      <c r="H29" s="14">
        <f t="shared" si="3"/>
        <v>10.166666666666666</v>
      </c>
      <c r="J29" s="61" t="s">
        <v>14</v>
      </c>
      <c r="K29" s="46"/>
      <c r="L29" s="15">
        <v>11.760102040373628</v>
      </c>
      <c r="M29" s="15">
        <v>15.842979517754859</v>
      </c>
      <c r="N29" s="15">
        <v>23.114930239998568</v>
      </c>
      <c r="O29" s="15">
        <v>26.396969523034272</v>
      </c>
      <c r="P29" s="15">
        <v>13.765899897936205</v>
      </c>
      <c r="Q29" s="15">
        <v>8.1670067956381658</v>
      </c>
      <c r="R29" s="17"/>
      <c r="S29" s="61" t="s">
        <v>14</v>
      </c>
      <c r="T29" s="46"/>
      <c r="U29" s="15">
        <v>19.421637418096338</v>
      </c>
      <c r="V29" s="15">
        <v>15.04327092091342</v>
      </c>
      <c r="W29" s="15">
        <v>24.732569619835314</v>
      </c>
      <c r="X29" s="15">
        <v>36.228441865473599</v>
      </c>
      <c r="Y29" s="15">
        <v>45.511536998875343</v>
      </c>
      <c r="Z29" s="15">
        <v>8.8600225733346747</v>
      </c>
    </row>
    <row r="30" spans="1:26" ht="16.2" thickBot="1">
      <c r="A30" s="61" t="s">
        <v>14</v>
      </c>
      <c r="B30" s="46"/>
      <c r="C30" s="15">
        <f t="shared" ref="C30:H30" si="4">STDEV(C23:C28)</f>
        <v>9.1698782252910345</v>
      </c>
      <c r="D30" s="15">
        <f t="shared" si="4"/>
        <v>64.506588810756384</v>
      </c>
      <c r="E30" s="15">
        <f t="shared" si="4"/>
        <v>75.98004123891134</v>
      </c>
      <c r="F30" s="15">
        <f t="shared" si="4"/>
        <v>75.82875444051551</v>
      </c>
      <c r="G30" s="15">
        <f t="shared" si="4"/>
        <v>103.44789348588336</v>
      </c>
      <c r="H30" s="15">
        <f t="shared" si="4"/>
        <v>6.7354782062350012</v>
      </c>
      <c r="J30" s="64" t="s">
        <v>16</v>
      </c>
      <c r="K30" s="46"/>
      <c r="L30" s="16">
        <v>5.2592775169218813</v>
      </c>
      <c r="M30" s="16">
        <v>7.0851958335673402</v>
      </c>
      <c r="N30" s="16">
        <v>10.337311062360465</v>
      </c>
      <c r="O30" s="16">
        <v>11.805083650698966</v>
      </c>
      <c r="P30" s="16">
        <v>6.1562975886485534</v>
      </c>
      <c r="Q30" s="16">
        <v>3.6523964735499344</v>
      </c>
      <c r="R30" s="17"/>
      <c r="S30" s="64" t="s">
        <v>16</v>
      </c>
      <c r="T30" s="46"/>
      <c r="U30" s="16">
        <v>8.6856203002433823</v>
      </c>
      <c r="V30" s="16">
        <v>6.7275552766216533</v>
      </c>
      <c r="W30" s="16">
        <v>11.060741385639577</v>
      </c>
      <c r="X30" s="16">
        <v>16.201851746019649</v>
      </c>
      <c r="Y30" s="16">
        <v>20.353378097996405</v>
      </c>
      <c r="Z30" s="16">
        <v>3.9623225512317894</v>
      </c>
    </row>
    <row r="31" spans="1:26" ht="16.5" customHeight="1" thickBot="1">
      <c r="A31" s="52" t="s">
        <v>15</v>
      </c>
      <c r="B31" s="53"/>
      <c r="C31" s="16">
        <f>C30/SQRT(6)</f>
        <v>3.7435871092368673</v>
      </c>
      <c r="D31" s="16">
        <f t="shared" ref="D31:H31" si="5">D30/SQRT(6)</f>
        <v>26.33470460564665</v>
      </c>
      <c r="E31" s="16">
        <f t="shared" si="5"/>
        <v>31.018721945159371</v>
      </c>
      <c r="F31" s="16">
        <f t="shared" si="5"/>
        <v>30.956959368344521</v>
      </c>
      <c r="G31" s="16">
        <f t="shared" si="5"/>
        <v>42.232425667699673</v>
      </c>
      <c r="H31" s="16">
        <f t="shared" si="5"/>
        <v>2.7497474631520462</v>
      </c>
      <c r="J31" s="65" t="s">
        <v>11</v>
      </c>
      <c r="K31" s="54" t="s">
        <v>6</v>
      </c>
      <c r="L31" s="6"/>
      <c r="M31" s="19">
        <v>0.32014605377823957</v>
      </c>
      <c r="N31" s="19">
        <v>0.28354618571134849</v>
      </c>
      <c r="O31" s="19">
        <v>0.17269799513517192</v>
      </c>
      <c r="P31" s="19">
        <v>0.21856687490939963</v>
      </c>
      <c r="Q31" s="19">
        <v>8.5080914756429482E-2</v>
      </c>
      <c r="R31" s="17"/>
      <c r="S31" s="65" t="s">
        <v>11</v>
      </c>
      <c r="T31" s="54" t="s">
        <v>6</v>
      </c>
      <c r="U31" s="6"/>
      <c r="V31" s="19">
        <v>3.8762498209028218E-2</v>
      </c>
      <c r="W31" s="19">
        <v>0.15234491588806107</v>
      </c>
      <c r="X31" s="19">
        <v>1.8528883236802556E-2</v>
      </c>
      <c r="Y31" s="19">
        <v>3.2398628529814837E-2</v>
      </c>
      <c r="Z31" s="19">
        <v>0.19308624424748297</v>
      </c>
    </row>
    <row r="32" spans="1:26" ht="15" customHeight="1" thickBot="1">
      <c r="A32" s="47" t="s">
        <v>11</v>
      </c>
      <c r="B32" s="54" t="s">
        <v>6</v>
      </c>
      <c r="C32" s="6"/>
      <c r="D32" s="19">
        <f>TTEST(D23:D28,$C23:$C28,2,1)</f>
        <v>9.9383848532057867E-2</v>
      </c>
      <c r="E32" s="19">
        <f>TTEST(E23:E28,$C23:$C28,2,1)</f>
        <v>0.12156739776172772</v>
      </c>
      <c r="F32" s="19">
        <f>TTEST(F23:F28,$C23:$C28,2,1)</f>
        <v>2.2231419520462273E-2</v>
      </c>
      <c r="G32" s="19">
        <f>TTEST(G23:G28,$C23:$C28,2,1)</f>
        <v>8.8737748641185749E-2</v>
      </c>
      <c r="H32" s="19">
        <f>TTEST(H23:H28,$C23:$C28,2,1)</f>
        <v>0.26165176636287402</v>
      </c>
      <c r="J32" s="48"/>
      <c r="K32" s="49"/>
      <c r="L32" s="7"/>
      <c r="M32" s="20"/>
      <c r="N32" s="20"/>
      <c r="O32" s="20"/>
      <c r="P32" s="20"/>
      <c r="Q32" s="20"/>
      <c r="R32" s="17"/>
      <c r="S32" s="48"/>
      <c r="T32" s="49"/>
      <c r="U32" s="7"/>
      <c r="V32" s="25" t="s">
        <v>7</v>
      </c>
      <c r="W32" s="20"/>
      <c r="X32" s="25" t="s">
        <v>7</v>
      </c>
      <c r="Y32" s="25" t="s">
        <v>7</v>
      </c>
      <c r="Z32" s="20"/>
    </row>
    <row r="33" spans="1:26" ht="15.75" customHeight="1" thickBot="1">
      <c r="A33" s="48"/>
      <c r="B33" s="49"/>
      <c r="C33" s="7"/>
      <c r="D33" s="20"/>
      <c r="E33" s="20"/>
      <c r="F33" s="21" t="s">
        <v>7</v>
      </c>
      <c r="G33" s="20"/>
      <c r="H33" s="20"/>
      <c r="J33" s="47" t="s">
        <v>12</v>
      </c>
      <c r="K33" s="49" t="s">
        <v>6</v>
      </c>
      <c r="L33" s="7">
        <v>0.373</v>
      </c>
      <c r="M33" s="20">
        <v>0.73899999999999999</v>
      </c>
      <c r="N33" s="20">
        <v>0.39</v>
      </c>
      <c r="O33" s="20">
        <v>0.51900000000000002</v>
      </c>
      <c r="P33" s="20">
        <v>0.93200000000000005</v>
      </c>
      <c r="Q33" s="20">
        <v>0.81200000000000006</v>
      </c>
      <c r="R33" s="17"/>
      <c r="S33" s="47" t="s">
        <v>12</v>
      </c>
      <c r="T33" s="49" t="s">
        <v>6</v>
      </c>
      <c r="U33" s="26">
        <v>0.3815041870813789</v>
      </c>
      <c r="V33" s="27">
        <v>0.27920210065113005</v>
      </c>
      <c r="W33" s="27">
        <v>0.29117044118737911</v>
      </c>
      <c r="X33" s="27">
        <v>0.82033092945089303</v>
      </c>
      <c r="Y33" s="27">
        <v>0.71360283162397864</v>
      </c>
      <c r="Z33" s="27">
        <v>0.19579723529579729</v>
      </c>
    </row>
    <row r="34" spans="1:26" ht="15" customHeight="1">
      <c r="A34" s="47" t="s">
        <v>12</v>
      </c>
      <c r="B34" s="49" t="s">
        <v>6</v>
      </c>
      <c r="C34" s="7">
        <v>0.373</v>
      </c>
      <c r="D34" s="20">
        <v>0.73899999999999999</v>
      </c>
      <c r="E34" s="20">
        <v>0.39</v>
      </c>
      <c r="F34" s="20">
        <v>0.51900000000000002</v>
      </c>
      <c r="G34" s="20">
        <v>0.93200000000000005</v>
      </c>
      <c r="H34" s="20">
        <v>0.81200000000000006</v>
      </c>
      <c r="J34" s="48"/>
      <c r="K34" s="49"/>
      <c r="L34" s="7"/>
      <c r="M34" s="20"/>
      <c r="N34" s="20"/>
      <c r="O34" s="20"/>
      <c r="P34" s="20"/>
      <c r="Q34" s="20"/>
      <c r="R34" s="17"/>
      <c r="S34" s="48"/>
      <c r="T34" s="49"/>
      <c r="U34" s="7"/>
      <c r="V34" s="20"/>
      <c r="W34" s="20"/>
      <c r="X34" s="20"/>
      <c r="Y34" s="20"/>
      <c r="Z34" s="20"/>
    </row>
    <row r="35" spans="1:26" ht="15.6">
      <c r="A35" s="48"/>
      <c r="B35" s="49"/>
      <c r="C35" s="7"/>
      <c r="D35" s="20"/>
      <c r="E35" s="20"/>
      <c r="F35" s="20"/>
      <c r="G35" s="20"/>
      <c r="H35" s="20"/>
    </row>
    <row r="36" spans="1:26" ht="15.6">
      <c r="S36" s="8"/>
    </row>
    <row r="37" spans="1:26" ht="15.6">
      <c r="S37" s="8"/>
    </row>
    <row r="38" spans="1:26" ht="15.6">
      <c r="S38" s="8"/>
    </row>
    <row r="39" spans="1:26" ht="15.6">
      <c r="S39" s="8"/>
    </row>
    <row r="40" spans="1:26">
      <c r="S40" s="4"/>
    </row>
  </sheetData>
  <mergeCells count="98">
    <mergeCell ref="A1:H1"/>
    <mergeCell ref="A19:H19"/>
    <mergeCell ref="J1:Q1"/>
    <mergeCell ref="J19:Q19"/>
    <mergeCell ref="S1:Z1"/>
    <mergeCell ref="S19:Z19"/>
    <mergeCell ref="S33:S34"/>
    <mergeCell ref="T33:T34"/>
    <mergeCell ref="S26:T26"/>
    <mergeCell ref="S27:T27"/>
    <mergeCell ref="S28:T28"/>
    <mergeCell ref="S29:T29"/>
    <mergeCell ref="S30:T30"/>
    <mergeCell ref="S31:S32"/>
    <mergeCell ref="T31:T32"/>
    <mergeCell ref="S25:T25"/>
    <mergeCell ref="S8:T8"/>
    <mergeCell ref="S9:T9"/>
    <mergeCell ref="S10:T10"/>
    <mergeCell ref="S11:T11"/>
    <mergeCell ref="S12:T12"/>
    <mergeCell ref="S13:S14"/>
    <mergeCell ref="T13:T14"/>
    <mergeCell ref="S20:Z20"/>
    <mergeCell ref="S21:U21"/>
    <mergeCell ref="S22:T22"/>
    <mergeCell ref="S23:T23"/>
    <mergeCell ref="S24:T24"/>
    <mergeCell ref="S2:Z2"/>
    <mergeCell ref="S3:U3"/>
    <mergeCell ref="S4:T4"/>
    <mergeCell ref="S5:T5"/>
    <mergeCell ref="S6:T6"/>
    <mergeCell ref="V3:Z3"/>
    <mergeCell ref="S7:T7"/>
    <mergeCell ref="J29:K29"/>
    <mergeCell ref="J30:K30"/>
    <mergeCell ref="J31:J32"/>
    <mergeCell ref="K31:K32"/>
    <mergeCell ref="J13:J14"/>
    <mergeCell ref="K13:K14"/>
    <mergeCell ref="J20:Q20"/>
    <mergeCell ref="J21:L21"/>
    <mergeCell ref="J22:K22"/>
    <mergeCell ref="J23:K23"/>
    <mergeCell ref="J8:K8"/>
    <mergeCell ref="J9:K9"/>
    <mergeCell ref="J10:K10"/>
    <mergeCell ref="J11:K11"/>
    <mergeCell ref="J12:K12"/>
    <mergeCell ref="J33:J34"/>
    <mergeCell ref="K33:K34"/>
    <mergeCell ref="J24:K24"/>
    <mergeCell ref="J25:K25"/>
    <mergeCell ref="J26:K26"/>
    <mergeCell ref="J27:K27"/>
    <mergeCell ref="J28:K28"/>
    <mergeCell ref="A2:H2"/>
    <mergeCell ref="A3:C3"/>
    <mergeCell ref="A4:B4"/>
    <mergeCell ref="D3:H3"/>
    <mergeCell ref="J7:K7"/>
    <mergeCell ref="J2:Q2"/>
    <mergeCell ref="J3:L3"/>
    <mergeCell ref="J4:K4"/>
    <mergeCell ref="J5:K5"/>
    <mergeCell ref="J6:K6"/>
    <mergeCell ref="M3:Q3"/>
    <mergeCell ref="A30:B30"/>
    <mergeCell ref="A5:B5"/>
    <mergeCell ref="A6:B6"/>
    <mergeCell ref="A7:B7"/>
    <mergeCell ref="A8:B8"/>
    <mergeCell ref="A9:B9"/>
    <mergeCell ref="A10:B10"/>
    <mergeCell ref="A23:B23"/>
    <mergeCell ref="A24:B24"/>
    <mergeCell ref="A14:A15"/>
    <mergeCell ref="B14:B15"/>
    <mergeCell ref="A13:B13"/>
    <mergeCell ref="A11:B11"/>
    <mergeCell ref="A12:B12"/>
    <mergeCell ref="V21:Z21"/>
    <mergeCell ref="M21:Q21"/>
    <mergeCell ref="A34:A35"/>
    <mergeCell ref="B34:B35"/>
    <mergeCell ref="A20:H20"/>
    <mergeCell ref="A21:C21"/>
    <mergeCell ref="D21:H21"/>
    <mergeCell ref="A31:B31"/>
    <mergeCell ref="A32:A33"/>
    <mergeCell ref="B32:B33"/>
    <mergeCell ref="A27:B27"/>
    <mergeCell ref="A28:B28"/>
    <mergeCell ref="A25:B25"/>
    <mergeCell ref="A26:B26"/>
    <mergeCell ref="A22:B22"/>
    <mergeCell ref="A29:B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2"/>
  <sheetViews>
    <sheetView tabSelected="1" topLeftCell="D1" workbookViewId="0">
      <selection activeCell="L3" sqref="L3:P3"/>
    </sheetView>
  </sheetViews>
  <sheetFormatPr defaultRowHeight="14.4"/>
  <cols>
    <col min="1" max="1" width="12.44140625" customWidth="1"/>
    <col min="2" max="2" width="5" customWidth="1"/>
    <col min="9" max="9" width="12.44140625" customWidth="1"/>
    <col min="10" max="10" width="5" customWidth="1"/>
    <col min="11" max="16" width="9.5546875" bestFit="1" customWidth="1"/>
    <col min="18" max="18" width="12.44140625" customWidth="1"/>
    <col min="19" max="19" width="5" customWidth="1"/>
    <col min="20" max="25" width="9.5546875" bestFit="1" customWidth="1"/>
  </cols>
  <sheetData>
    <row r="1" spans="1:25">
      <c r="A1" s="74" t="s">
        <v>27</v>
      </c>
      <c r="B1" s="74"/>
      <c r="C1" s="74"/>
      <c r="D1" s="74"/>
      <c r="E1" s="74"/>
      <c r="F1" s="74"/>
      <c r="G1" s="74"/>
      <c r="I1" s="74" t="s">
        <v>28</v>
      </c>
      <c r="J1" s="74"/>
      <c r="K1" s="74"/>
      <c r="L1" s="74"/>
      <c r="M1" s="74"/>
      <c r="N1" s="74"/>
      <c r="O1" s="74"/>
      <c r="P1" s="74"/>
      <c r="R1" s="74" t="s">
        <v>29</v>
      </c>
      <c r="S1" s="74"/>
      <c r="T1" s="74"/>
      <c r="U1" s="74"/>
      <c r="V1" s="74"/>
      <c r="W1" s="74"/>
      <c r="X1" s="74"/>
      <c r="Y1" s="74"/>
    </row>
    <row r="2" spans="1:25" ht="15.6">
      <c r="A2" s="50" t="s">
        <v>30</v>
      </c>
      <c r="B2" s="50"/>
      <c r="C2" s="50"/>
      <c r="D2" s="50"/>
      <c r="E2" s="50"/>
      <c r="F2" s="50"/>
      <c r="G2" s="50"/>
      <c r="I2" s="50" t="s">
        <v>32</v>
      </c>
      <c r="J2" s="50"/>
      <c r="K2" s="50"/>
      <c r="L2" s="50"/>
      <c r="M2" s="50"/>
      <c r="N2" s="50"/>
      <c r="O2" s="50"/>
      <c r="P2" s="50"/>
      <c r="Q2" s="17"/>
      <c r="R2" s="50" t="s">
        <v>34</v>
      </c>
      <c r="S2" s="50"/>
      <c r="T2" s="50"/>
      <c r="U2" s="50"/>
      <c r="V2" s="50"/>
      <c r="W2" s="50"/>
      <c r="X2" s="50"/>
      <c r="Y2" s="50"/>
    </row>
    <row r="3" spans="1:25" ht="15.6">
      <c r="A3" s="51" t="s">
        <v>9</v>
      </c>
      <c r="B3" s="51"/>
      <c r="C3" s="51"/>
      <c r="D3" s="43"/>
      <c r="E3" s="44"/>
      <c r="F3" s="44"/>
      <c r="G3" s="45"/>
      <c r="I3" s="51" t="s">
        <v>9</v>
      </c>
      <c r="J3" s="51"/>
      <c r="K3" s="51"/>
      <c r="L3" s="43"/>
      <c r="M3" s="44"/>
      <c r="N3" s="44"/>
      <c r="O3" s="44"/>
      <c r="P3" s="45"/>
      <c r="Q3" s="17"/>
      <c r="R3" s="51" t="s">
        <v>9</v>
      </c>
      <c r="S3" s="51"/>
      <c r="T3" s="51"/>
      <c r="U3" s="43"/>
      <c r="V3" s="44"/>
      <c r="W3" s="44"/>
      <c r="X3" s="44"/>
      <c r="Y3" s="45"/>
    </row>
    <row r="4" spans="1:25" ht="15.6">
      <c r="A4" s="57" t="s">
        <v>10</v>
      </c>
      <c r="B4" s="58"/>
      <c r="C4" s="18" t="s">
        <v>0</v>
      </c>
      <c r="D4" s="18" t="s">
        <v>2</v>
      </c>
      <c r="E4" s="18" t="s">
        <v>3</v>
      </c>
      <c r="F4" s="18" t="s">
        <v>4</v>
      </c>
      <c r="G4" s="18" t="s">
        <v>5</v>
      </c>
      <c r="I4" s="57" t="s">
        <v>10</v>
      </c>
      <c r="J4" s="58"/>
      <c r="K4" s="18" t="s">
        <v>0</v>
      </c>
      <c r="L4" s="18" t="s">
        <v>1</v>
      </c>
      <c r="M4" s="18" t="s">
        <v>2</v>
      </c>
      <c r="N4" s="18" t="s">
        <v>3</v>
      </c>
      <c r="O4" s="18" t="s">
        <v>4</v>
      </c>
      <c r="P4" s="18" t="s">
        <v>5</v>
      </c>
      <c r="Q4" s="17"/>
      <c r="R4" s="57" t="s">
        <v>10</v>
      </c>
      <c r="S4" s="58"/>
      <c r="T4" s="18" t="s">
        <v>0</v>
      </c>
      <c r="U4" s="18" t="s">
        <v>1</v>
      </c>
      <c r="V4" s="18" t="s">
        <v>2</v>
      </c>
      <c r="W4" s="18" t="s">
        <v>3</v>
      </c>
      <c r="X4" s="18" t="s">
        <v>4</v>
      </c>
      <c r="Y4" s="18" t="s">
        <v>5</v>
      </c>
    </row>
    <row r="5" spans="1:25" ht="15.6">
      <c r="A5" s="62">
        <v>41818</v>
      </c>
      <c r="B5" s="62"/>
      <c r="C5" s="1">
        <v>205</v>
      </c>
      <c r="D5" s="1">
        <v>800</v>
      </c>
      <c r="E5" s="1">
        <v>1000</v>
      </c>
      <c r="F5" s="1">
        <v>1050</v>
      </c>
      <c r="G5" s="1">
        <v>800</v>
      </c>
      <c r="I5" s="66">
        <v>43043</v>
      </c>
      <c r="J5" s="66"/>
      <c r="K5" s="20">
        <v>330</v>
      </c>
      <c r="L5" s="20">
        <v>700</v>
      </c>
      <c r="M5" s="20">
        <v>800</v>
      </c>
      <c r="N5" s="20">
        <v>960</v>
      </c>
      <c r="O5" s="20">
        <v>960</v>
      </c>
      <c r="P5" s="20">
        <v>700</v>
      </c>
      <c r="Q5" s="17"/>
      <c r="R5" s="67">
        <v>40743</v>
      </c>
      <c r="S5" s="68"/>
      <c r="T5" s="9">
        <v>380</v>
      </c>
      <c r="U5" s="9">
        <v>760</v>
      </c>
      <c r="V5" s="9">
        <v>960</v>
      </c>
      <c r="W5" s="9">
        <v>980</v>
      </c>
      <c r="X5" s="9">
        <v>1100</v>
      </c>
      <c r="Y5" s="9">
        <v>1000</v>
      </c>
    </row>
    <row r="6" spans="1:25" ht="15.6">
      <c r="A6" s="62">
        <v>40102</v>
      </c>
      <c r="B6" s="62"/>
      <c r="C6" s="1">
        <v>220</v>
      </c>
      <c r="D6" s="1">
        <v>900</v>
      </c>
      <c r="E6" s="1">
        <v>940</v>
      </c>
      <c r="F6" s="1">
        <v>1050</v>
      </c>
      <c r="G6" s="1">
        <v>900</v>
      </c>
      <c r="I6" s="66">
        <v>42259</v>
      </c>
      <c r="J6" s="66"/>
      <c r="K6" s="20">
        <v>560</v>
      </c>
      <c r="L6" s="20">
        <v>800</v>
      </c>
      <c r="M6" s="20">
        <v>800</v>
      </c>
      <c r="N6" s="20">
        <v>940</v>
      </c>
      <c r="O6" s="20">
        <v>1050</v>
      </c>
      <c r="P6" s="20">
        <v>800</v>
      </c>
      <c r="Q6" s="17"/>
      <c r="R6" s="67">
        <v>40102</v>
      </c>
      <c r="S6" s="68"/>
      <c r="T6" s="10">
        <v>360</v>
      </c>
      <c r="U6" s="10">
        <v>840</v>
      </c>
      <c r="V6" s="10">
        <v>960</v>
      </c>
      <c r="W6" s="10">
        <v>1000</v>
      </c>
      <c r="X6" s="10">
        <v>1100</v>
      </c>
      <c r="Y6" s="10">
        <v>1000</v>
      </c>
    </row>
    <row r="7" spans="1:25" ht="15.6">
      <c r="A7" s="62">
        <v>40775</v>
      </c>
      <c r="B7" s="62"/>
      <c r="C7" s="1">
        <v>540</v>
      </c>
      <c r="D7" s="1">
        <v>800</v>
      </c>
      <c r="E7" s="1">
        <v>940</v>
      </c>
      <c r="F7" s="1">
        <v>860</v>
      </c>
      <c r="G7" s="1">
        <v>500</v>
      </c>
      <c r="I7" s="66">
        <v>41512</v>
      </c>
      <c r="J7" s="66"/>
      <c r="K7" s="20">
        <v>680</v>
      </c>
      <c r="L7" s="20">
        <v>740</v>
      </c>
      <c r="M7" s="20">
        <v>800</v>
      </c>
      <c r="N7" s="20">
        <v>920</v>
      </c>
      <c r="O7" s="20">
        <v>920</v>
      </c>
      <c r="P7" s="20">
        <v>740</v>
      </c>
      <c r="Q7" s="17"/>
      <c r="R7" s="67">
        <v>41007</v>
      </c>
      <c r="S7" s="68"/>
      <c r="T7" s="9">
        <v>840</v>
      </c>
      <c r="U7" s="9">
        <v>900</v>
      </c>
      <c r="V7" s="9">
        <v>840</v>
      </c>
      <c r="W7" s="9">
        <v>1100</v>
      </c>
      <c r="X7" s="9">
        <v>1000</v>
      </c>
      <c r="Y7" s="9">
        <v>840</v>
      </c>
    </row>
    <row r="8" spans="1:25" ht="15.6">
      <c r="A8" s="62">
        <v>40757</v>
      </c>
      <c r="B8" s="62"/>
      <c r="C8" s="1">
        <v>320</v>
      </c>
      <c r="D8" s="1">
        <v>760</v>
      </c>
      <c r="E8" s="28">
        <v>940</v>
      </c>
      <c r="F8" s="28">
        <v>1050</v>
      </c>
      <c r="G8" s="1">
        <v>760</v>
      </c>
      <c r="I8" s="66">
        <v>43130</v>
      </c>
      <c r="J8" s="66"/>
      <c r="K8" s="20">
        <v>545</v>
      </c>
      <c r="L8" s="20">
        <v>800</v>
      </c>
      <c r="M8" s="20">
        <v>840</v>
      </c>
      <c r="N8" s="20">
        <v>1000</v>
      </c>
      <c r="O8" s="20">
        <v>920</v>
      </c>
      <c r="P8" s="20">
        <v>660</v>
      </c>
      <c r="Q8" s="17"/>
      <c r="R8" s="67">
        <v>39444</v>
      </c>
      <c r="S8" s="68"/>
      <c r="T8" s="34">
        <v>840</v>
      </c>
      <c r="U8" s="34">
        <v>840</v>
      </c>
      <c r="V8" s="34">
        <v>840</v>
      </c>
      <c r="W8" s="34">
        <v>1000</v>
      </c>
      <c r="X8" s="34">
        <v>1100</v>
      </c>
      <c r="Y8" s="34">
        <v>840</v>
      </c>
    </row>
    <row r="9" spans="1:25" ht="15.6">
      <c r="A9" s="62">
        <v>40743</v>
      </c>
      <c r="B9" s="62"/>
      <c r="C9" s="1">
        <v>380</v>
      </c>
      <c r="D9" s="1">
        <v>760</v>
      </c>
      <c r="E9" s="28">
        <v>900</v>
      </c>
      <c r="F9" s="28">
        <v>1150</v>
      </c>
      <c r="G9" s="1">
        <v>760</v>
      </c>
      <c r="I9" s="66">
        <v>42234</v>
      </c>
      <c r="J9" s="66"/>
      <c r="K9" s="39">
        <v>320</v>
      </c>
      <c r="L9" s="39">
        <v>620</v>
      </c>
      <c r="M9" s="39">
        <v>620</v>
      </c>
      <c r="N9" s="39">
        <v>545</v>
      </c>
      <c r="O9" s="39">
        <v>500</v>
      </c>
      <c r="P9" s="39">
        <v>480</v>
      </c>
      <c r="Q9" s="17"/>
      <c r="R9" s="69">
        <v>40757</v>
      </c>
      <c r="S9" s="70"/>
      <c r="T9" s="34">
        <v>500</v>
      </c>
      <c r="U9" s="34">
        <v>840</v>
      </c>
      <c r="V9" s="34">
        <v>840</v>
      </c>
      <c r="W9" s="34">
        <v>840</v>
      </c>
      <c r="X9" s="34">
        <v>900</v>
      </c>
      <c r="Y9" s="34">
        <v>700</v>
      </c>
    </row>
    <row r="10" spans="1:25" ht="15.6">
      <c r="A10" s="59">
        <v>40176</v>
      </c>
      <c r="B10" s="60"/>
      <c r="C10" s="1">
        <v>800</v>
      </c>
      <c r="D10" s="1">
        <v>1000</v>
      </c>
      <c r="E10" s="28">
        <v>940</v>
      </c>
      <c r="F10" s="28">
        <v>1050</v>
      </c>
      <c r="G10" s="1">
        <v>800</v>
      </c>
      <c r="I10" s="46" t="s">
        <v>13</v>
      </c>
      <c r="J10" s="46"/>
      <c r="K10" s="14">
        <v>487</v>
      </c>
      <c r="L10" s="14">
        <v>732</v>
      </c>
      <c r="M10" s="14">
        <v>772</v>
      </c>
      <c r="N10" s="14">
        <v>873</v>
      </c>
      <c r="O10" s="14">
        <v>870</v>
      </c>
      <c r="P10" s="14">
        <v>676</v>
      </c>
      <c r="Q10" s="17"/>
      <c r="R10" s="46" t="s">
        <v>13</v>
      </c>
      <c r="S10" s="46"/>
      <c r="T10" s="40">
        <f t="shared" ref="T10:Y10" si="0">AVERAGE(T5:T9)</f>
        <v>584</v>
      </c>
      <c r="U10" s="40">
        <f t="shared" si="0"/>
        <v>836</v>
      </c>
      <c r="V10" s="40">
        <f t="shared" si="0"/>
        <v>888</v>
      </c>
      <c r="W10" s="40">
        <f t="shared" si="0"/>
        <v>984</v>
      </c>
      <c r="X10" s="40">
        <f t="shared" si="0"/>
        <v>1040</v>
      </c>
      <c r="Y10" s="40">
        <f t="shared" si="0"/>
        <v>876</v>
      </c>
    </row>
    <row r="11" spans="1:25" ht="15.6">
      <c r="A11" s="59" t="s">
        <v>13</v>
      </c>
      <c r="B11" s="60"/>
      <c r="C11" s="29">
        <f>AVERAGE(C5:C10)</f>
        <v>410.83333333333331</v>
      </c>
      <c r="D11" s="29">
        <f t="shared" ref="D11:G11" si="1">AVERAGE(D5:D10)</f>
        <v>836.66666666666663</v>
      </c>
      <c r="E11" s="29">
        <f t="shared" si="1"/>
        <v>943.33333333333337</v>
      </c>
      <c r="F11" s="29">
        <f t="shared" si="1"/>
        <v>1035</v>
      </c>
      <c r="G11" s="29">
        <f t="shared" si="1"/>
        <v>753.33333333333337</v>
      </c>
      <c r="I11" s="71" t="s">
        <v>14</v>
      </c>
      <c r="J11" s="46"/>
      <c r="K11" s="15">
        <v>156.90761613127643</v>
      </c>
      <c r="L11" s="15">
        <v>75.630681604756148</v>
      </c>
      <c r="M11" s="15">
        <v>86.717933554715202</v>
      </c>
      <c r="N11" s="15">
        <v>185.72829617481554</v>
      </c>
      <c r="O11" s="15">
        <v>213.54156504062621</v>
      </c>
      <c r="P11" s="15">
        <v>121.16104984688768</v>
      </c>
      <c r="Q11" s="17"/>
      <c r="R11" s="71" t="s">
        <v>14</v>
      </c>
      <c r="S11" s="46"/>
      <c r="T11" s="41">
        <f t="shared" ref="T11:Y11" si="2">STDEV(T5:T9)</f>
        <v>239.74986965585612</v>
      </c>
      <c r="U11" s="41">
        <f t="shared" si="2"/>
        <v>49.79959839195493</v>
      </c>
      <c r="V11" s="41">
        <f t="shared" si="2"/>
        <v>65.726706900619931</v>
      </c>
      <c r="W11" s="41">
        <f t="shared" si="2"/>
        <v>93.166517590816923</v>
      </c>
      <c r="X11" s="41">
        <f t="shared" si="2"/>
        <v>89.442719099991592</v>
      </c>
      <c r="Y11" s="41">
        <f t="shared" si="2"/>
        <v>126.80693987317886</v>
      </c>
    </row>
    <row r="12" spans="1:25" ht="15.6">
      <c r="A12" s="61" t="s">
        <v>14</v>
      </c>
      <c r="B12" s="46"/>
      <c r="C12" s="30">
        <f>STDEV(C5:C10)</f>
        <v>226.32756497313065</v>
      </c>
      <c r="D12" s="30">
        <f t="shared" ref="D12:G12" si="3">STDEV(D5:D10)</f>
        <v>95.008771524878711</v>
      </c>
      <c r="E12" s="30">
        <f t="shared" si="3"/>
        <v>32.041639575193472</v>
      </c>
      <c r="F12" s="30">
        <f t="shared" si="3"/>
        <v>94.6044396421225</v>
      </c>
      <c r="G12" s="30">
        <f t="shared" si="3"/>
        <v>134.2634226685239</v>
      </c>
      <c r="I12" s="46" t="s">
        <v>16</v>
      </c>
      <c r="J12" s="46"/>
      <c r="K12" s="14">
        <v>70.171219171395322</v>
      </c>
      <c r="L12" s="14">
        <v>33.823069050575526</v>
      </c>
      <c r="M12" s="14">
        <v>38.781438859330635</v>
      </c>
      <c r="N12" s="14">
        <v>83.060219118420335</v>
      </c>
      <c r="O12" s="14">
        <v>95.498691090506568</v>
      </c>
      <c r="P12" s="14">
        <v>54.184868736576263</v>
      </c>
      <c r="Q12" s="17"/>
      <c r="R12" s="46" t="s">
        <v>16</v>
      </c>
      <c r="S12" s="46"/>
      <c r="T12" s="40">
        <f t="shared" ref="T12:Y12" si="4">T11/SQRT(5)</f>
        <v>107.21940122944167</v>
      </c>
      <c r="U12" s="40">
        <f t="shared" si="4"/>
        <v>22.271057451320086</v>
      </c>
      <c r="V12" s="40">
        <f t="shared" si="4"/>
        <v>29.393876913398135</v>
      </c>
      <c r="W12" s="40">
        <f t="shared" si="4"/>
        <v>41.665333311999312</v>
      </c>
      <c r="X12" s="40">
        <f t="shared" si="4"/>
        <v>40</v>
      </c>
      <c r="Y12" s="40">
        <f t="shared" si="4"/>
        <v>56.709787515031294</v>
      </c>
    </row>
    <row r="13" spans="1:25" ht="15.6">
      <c r="A13" s="46" t="s">
        <v>15</v>
      </c>
      <c r="B13" s="46"/>
      <c r="C13" s="29">
        <f>C12/SQRT(6)</f>
        <v>92.397841485129476</v>
      </c>
      <c r="D13" s="29">
        <f t="shared" ref="D13:G13" si="5">D12/SQRT(6)</f>
        <v>38.787168554103488</v>
      </c>
      <c r="E13" s="29">
        <f t="shared" si="5"/>
        <v>13.080944580231995</v>
      </c>
      <c r="F13" s="29">
        <f t="shared" si="5"/>
        <v>38.622100754188224</v>
      </c>
      <c r="G13" s="29">
        <f t="shared" si="5"/>
        <v>54.81281277625196</v>
      </c>
      <c r="I13" s="72" t="s">
        <v>11</v>
      </c>
      <c r="J13" s="49" t="s">
        <v>6</v>
      </c>
      <c r="K13" s="38"/>
      <c r="L13" s="26">
        <v>8.9097728370388461E-3</v>
      </c>
      <c r="M13" s="26">
        <v>7.2512925115995044E-3</v>
      </c>
      <c r="N13" s="26">
        <v>6.6608240957621171E-3</v>
      </c>
      <c r="O13" s="26">
        <v>9.4762294480259367E-3</v>
      </c>
      <c r="P13" s="26">
        <v>2.4896163460222751E-2</v>
      </c>
      <c r="Q13" s="17"/>
      <c r="R13" s="65" t="s">
        <v>11</v>
      </c>
      <c r="S13" s="73" t="s">
        <v>6</v>
      </c>
      <c r="T13" s="2"/>
      <c r="U13" s="2">
        <f>TTEST(U5:U9,T5:T9,2,1)</f>
        <v>5.5075394932084035E-2</v>
      </c>
      <c r="V13" s="2">
        <f>TTEST(V5:V9,T5:T9,2,1)</f>
        <v>8.309552209963933E-2</v>
      </c>
      <c r="W13" s="2">
        <f>TTEST(W5:W9,T5:T9,2,1)</f>
        <v>1.3314167010621219E-2</v>
      </c>
      <c r="X13" s="2">
        <f>TTEST(X5:X9,T5:T9,2,1)</f>
        <v>1.8190418722240212E-2</v>
      </c>
      <c r="Y13" s="2">
        <f>TTEST(Y5:Y9,T5:T9,2,1)</f>
        <v>0.11028854371202511</v>
      </c>
    </row>
    <row r="14" spans="1:25" ht="15.6">
      <c r="A14" s="65" t="s">
        <v>11</v>
      </c>
      <c r="B14" s="73" t="s">
        <v>6</v>
      </c>
      <c r="C14" s="22"/>
      <c r="D14" s="31">
        <f>TTEST(D5:D10,C5:C10,2,1)</f>
        <v>2.5257897131816015E-3</v>
      </c>
      <c r="E14" s="31">
        <f>TTEST(E5:E10,C5:C10,2,1)</f>
        <v>2.7634907745550676E-3</v>
      </c>
      <c r="F14" s="31">
        <f>TTEST(F5:F10,C5:C10,2,1)</f>
        <v>2.2684244685822553E-3</v>
      </c>
      <c r="G14" s="31">
        <f>TTEST(G5:G10,C5:C10,2,1)</f>
        <v>3.8457218118986794E-2</v>
      </c>
      <c r="I14" s="72"/>
      <c r="J14" s="49"/>
      <c r="K14" s="38"/>
      <c r="L14" s="25" t="s">
        <v>8</v>
      </c>
      <c r="M14" s="25" t="s">
        <v>8</v>
      </c>
      <c r="N14" s="25" t="s">
        <v>8</v>
      </c>
      <c r="O14" s="25" t="s">
        <v>8</v>
      </c>
      <c r="P14" s="25" t="s">
        <v>7</v>
      </c>
      <c r="Q14" s="17"/>
      <c r="R14" s="48"/>
      <c r="S14" s="54"/>
      <c r="T14" s="9"/>
      <c r="U14" s="9"/>
      <c r="V14" s="3"/>
      <c r="W14" s="35" t="s">
        <v>7</v>
      </c>
      <c r="X14" s="35" t="s">
        <v>7</v>
      </c>
      <c r="Y14" s="10"/>
    </row>
    <row r="15" spans="1:25" ht="15.6">
      <c r="A15" s="48"/>
      <c r="B15" s="54"/>
      <c r="C15" s="20"/>
      <c r="D15" s="32" t="s">
        <v>8</v>
      </c>
      <c r="E15" s="32" t="s">
        <v>8</v>
      </c>
      <c r="F15" s="32" t="s">
        <v>8</v>
      </c>
      <c r="G15" s="32" t="s">
        <v>7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.6">
      <c r="A16" s="17"/>
      <c r="B16" s="17"/>
      <c r="C16" s="17"/>
      <c r="D16" s="17"/>
      <c r="E16" s="17"/>
      <c r="F16" s="17"/>
      <c r="G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.6">
      <c r="A17" s="17"/>
      <c r="B17" s="17"/>
      <c r="C17" s="17"/>
      <c r="D17" s="17"/>
      <c r="E17" s="17"/>
      <c r="F17" s="17"/>
      <c r="G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.6">
      <c r="A18" s="17"/>
      <c r="B18" s="17"/>
      <c r="C18" s="17"/>
      <c r="D18" s="17"/>
      <c r="E18" s="17"/>
      <c r="F18" s="17"/>
      <c r="G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.6">
      <c r="A19" s="74" t="s">
        <v>27</v>
      </c>
      <c r="B19" s="74"/>
      <c r="C19" s="74"/>
      <c r="D19" s="74"/>
      <c r="E19" s="74"/>
      <c r="F19" s="74"/>
      <c r="G19" s="74"/>
      <c r="I19" s="74" t="s">
        <v>28</v>
      </c>
      <c r="J19" s="74"/>
      <c r="K19" s="74"/>
      <c r="L19" s="74"/>
      <c r="M19" s="74"/>
      <c r="N19" s="74"/>
      <c r="O19" s="74"/>
      <c r="P19" s="74"/>
      <c r="Q19" s="17"/>
      <c r="R19" s="74" t="s">
        <v>29</v>
      </c>
      <c r="S19" s="74"/>
      <c r="T19" s="74"/>
      <c r="U19" s="74"/>
      <c r="V19" s="74"/>
      <c r="W19" s="74"/>
      <c r="X19" s="74"/>
      <c r="Y19" s="74"/>
    </row>
    <row r="20" spans="1:25" ht="15.6">
      <c r="A20" s="50" t="s">
        <v>31</v>
      </c>
      <c r="B20" s="50"/>
      <c r="C20" s="50"/>
      <c r="D20" s="50"/>
      <c r="E20" s="50"/>
      <c r="F20" s="50"/>
      <c r="G20" s="50"/>
      <c r="I20" s="50" t="s">
        <v>33</v>
      </c>
      <c r="J20" s="50"/>
      <c r="K20" s="50"/>
      <c r="L20" s="50"/>
      <c r="M20" s="50"/>
      <c r="N20" s="50"/>
      <c r="O20" s="50"/>
      <c r="P20" s="50"/>
      <c r="Q20" s="17"/>
      <c r="R20" s="50" t="s">
        <v>35</v>
      </c>
      <c r="S20" s="50"/>
      <c r="T20" s="50"/>
      <c r="U20" s="50"/>
      <c r="V20" s="50"/>
      <c r="W20" s="50"/>
      <c r="X20" s="50"/>
      <c r="Y20" s="50"/>
    </row>
    <row r="21" spans="1:25" ht="15.6">
      <c r="A21" s="51" t="s">
        <v>9</v>
      </c>
      <c r="B21" s="51"/>
      <c r="C21" s="51"/>
      <c r="D21" s="43"/>
      <c r="E21" s="44"/>
      <c r="F21" s="44"/>
      <c r="G21" s="45"/>
      <c r="I21" s="51" t="s">
        <v>9</v>
      </c>
      <c r="J21" s="51"/>
      <c r="K21" s="51"/>
      <c r="L21" s="43"/>
      <c r="M21" s="44"/>
      <c r="N21" s="44"/>
      <c r="O21" s="44"/>
      <c r="P21" s="45"/>
      <c r="Q21" s="17"/>
      <c r="R21" s="51" t="s">
        <v>9</v>
      </c>
      <c r="S21" s="51"/>
      <c r="T21" s="51"/>
      <c r="U21" s="43"/>
      <c r="V21" s="44"/>
      <c r="W21" s="44"/>
      <c r="X21" s="44"/>
      <c r="Y21" s="45"/>
    </row>
    <row r="22" spans="1:25" ht="15.6">
      <c r="A22" s="57" t="s">
        <v>10</v>
      </c>
      <c r="B22" s="58"/>
      <c r="C22" s="18" t="s">
        <v>0</v>
      </c>
      <c r="D22" s="18" t="s">
        <v>2</v>
      </c>
      <c r="E22" s="18" t="s">
        <v>3</v>
      </c>
      <c r="F22" s="18" t="s">
        <v>4</v>
      </c>
      <c r="G22" s="18" t="s">
        <v>5</v>
      </c>
      <c r="I22" s="57" t="s">
        <v>10</v>
      </c>
      <c r="J22" s="58"/>
      <c r="K22" s="18" t="s">
        <v>0</v>
      </c>
      <c r="L22" s="18" t="s">
        <v>1</v>
      </c>
      <c r="M22" s="18" t="s">
        <v>2</v>
      </c>
      <c r="N22" s="18" t="s">
        <v>3</v>
      </c>
      <c r="O22" s="18" t="s">
        <v>4</v>
      </c>
      <c r="P22" s="18" t="s">
        <v>5</v>
      </c>
      <c r="Q22" s="17"/>
      <c r="R22" s="57" t="s">
        <v>10</v>
      </c>
      <c r="S22" s="58"/>
      <c r="T22" s="18" t="s">
        <v>0</v>
      </c>
      <c r="U22" s="18" t="s">
        <v>1</v>
      </c>
      <c r="V22" s="18" t="s">
        <v>2</v>
      </c>
      <c r="W22" s="18" t="s">
        <v>3</v>
      </c>
      <c r="X22" s="18" t="s">
        <v>4</v>
      </c>
      <c r="Y22" s="18" t="s">
        <v>5</v>
      </c>
    </row>
    <row r="23" spans="1:25" ht="15.6">
      <c r="A23" s="62">
        <v>41818</v>
      </c>
      <c r="B23" s="62"/>
      <c r="C23" s="1">
        <v>500</v>
      </c>
      <c r="D23" s="1">
        <v>780</v>
      </c>
      <c r="E23" s="1">
        <v>900</v>
      </c>
      <c r="F23" s="1">
        <v>900</v>
      </c>
      <c r="G23" s="1">
        <v>800</v>
      </c>
      <c r="I23" s="66">
        <v>43043</v>
      </c>
      <c r="J23" s="66"/>
      <c r="K23" s="20">
        <v>780</v>
      </c>
      <c r="L23" s="20">
        <v>940</v>
      </c>
      <c r="M23" s="20">
        <v>900</v>
      </c>
      <c r="N23" s="20">
        <v>1000</v>
      </c>
      <c r="O23" s="20">
        <v>1000</v>
      </c>
      <c r="P23" s="20">
        <v>600</v>
      </c>
      <c r="Q23" s="17"/>
      <c r="R23" s="67">
        <v>40743</v>
      </c>
      <c r="S23" s="68"/>
      <c r="T23" s="9">
        <v>580</v>
      </c>
      <c r="U23" s="9">
        <v>840</v>
      </c>
      <c r="V23" s="9">
        <v>900</v>
      </c>
      <c r="W23" s="9">
        <v>940</v>
      </c>
      <c r="X23" s="9">
        <v>1100</v>
      </c>
      <c r="Y23" s="37">
        <v>1000</v>
      </c>
    </row>
    <row r="24" spans="1:25" ht="15.6">
      <c r="A24" s="62">
        <v>40102</v>
      </c>
      <c r="B24" s="62"/>
      <c r="C24" s="1">
        <v>540</v>
      </c>
      <c r="D24" s="1">
        <v>840</v>
      </c>
      <c r="E24" s="1">
        <v>1000</v>
      </c>
      <c r="F24" s="1">
        <v>1100</v>
      </c>
      <c r="G24" s="1">
        <v>800</v>
      </c>
      <c r="I24" s="66">
        <v>42259</v>
      </c>
      <c r="J24" s="66"/>
      <c r="K24" s="20">
        <v>680</v>
      </c>
      <c r="L24" s="20">
        <v>680</v>
      </c>
      <c r="M24" s="20">
        <v>680</v>
      </c>
      <c r="N24" s="20">
        <v>820</v>
      </c>
      <c r="O24" s="20">
        <v>820</v>
      </c>
      <c r="P24" s="20">
        <v>680</v>
      </c>
      <c r="Q24" s="17"/>
      <c r="R24" s="67">
        <v>40102</v>
      </c>
      <c r="S24" s="68"/>
      <c r="T24" s="10">
        <v>580</v>
      </c>
      <c r="U24" s="10">
        <v>840</v>
      </c>
      <c r="V24" s="10">
        <v>960</v>
      </c>
      <c r="W24" s="10">
        <v>1000</v>
      </c>
      <c r="X24" s="10">
        <v>1100</v>
      </c>
      <c r="Y24" s="10">
        <v>1100</v>
      </c>
    </row>
    <row r="25" spans="1:25" ht="15.6">
      <c r="A25" s="62">
        <v>40775</v>
      </c>
      <c r="B25" s="62"/>
      <c r="C25" s="1">
        <v>240</v>
      </c>
      <c r="D25" s="1">
        <v>640</v>
      </c>
      <c r="E25" s="1">
        <v>780</v>
      </c>
      <c r="F25" s="1">
        <v>900</v>
      </c>
      <c r="G25" s="1">
        <v>780</v>
      </c>
      <c r="I25" s="66">
        <v>41512</v>
      </c>
      <c r="J25" s="66"/>
      <c r="K25" s="20">
        <v>820</v>
      </c>
      <c r="L25" s="20">
        <v>820</v>
      </c>
      <c r="M25" s="20">
        <v>820</v>
      </c>
      <c r="N25" s="20">
        <v>820</v>
      </c>
      <c r="O25" s="20">
        <v>1005</v>
      </c>
      <c r="P25" s="20">
        <v>680</v>
      </c>
      <c r="Q25" s="17"/>
      <c r="R25" s="67">
        <v>41007</v>
      </c>
      <c r="S25" s="68"/>
      <c r="T25" s="9">
        <v>640</v>
      </c>
      <c r="U25" s="9">
        <v>800</v>
      </c>
      <c r="V25" s="9">
        <v>940</v>
      </c>
      <c r="W25" s="9">
        <v>940</v>
      </c>
      <c r="X25" s="9">
        <v>1000</v>
      </c>
      <c r="Y25" s="37">
        <v>1000</v>
      </c>
    </row>
    <row r="26" spans="1:25" ht="15.6">
      <c r="A26" s="62">
        <v>40757</v>
      </c>
      <c r="B26" s="62"/>
      <c r="C26" s="1">
        <v>210</v>
      </c>
      <c r="D26" s="1">
        <v>600</v>
      </c>
      <c r="E26" s="28">
        <v>840</v>
      </c>
      <c r="F26" s="28">
        <v>1000</v>
      </c>
      <c r="G26" s="1">
        <v>900</v>
      </c>
      <c r="I26" s="66">
        <v>43130</v>
      </c>
      <c r="J26" s="66"/>
      <c r="K26" s="20">
        <v>820</v>
      </c>
      <c r="L26" s="20">
        <v>1005</v>
      </c>
      <c r="M26" s="20">
        <v>1005</v>
      </c>
      <c r="N26" s="20">
        <v>1005</v>
      </c>
      <c r="O26" s="20">
        <v>820</v>
      </c>
      <c r="P26" s="20">
        <v>480</v>
      </c>
      <c r="Q26" s="17"/>
      <c r="R26" s="67">
        <v>39444</v>
      </c>
      <c r="S26" s="68"/>
      <c r="T26" s="34">
        <v>840</v>
      </c>
      <c r="U26" s="34">
        <v>840</v>
      </c>
      <c r="V26" s="34">
        <v>940</v>
      </c>
      <c r="W26" s="34">
        <v>1000</v>
      </c>
      <c r="X26" s="34">
        <v>1100</v>
      </c>
      <c r="Y26" s="37">
        <v>840</v>
      </c>
    </row>
    <row r="27" spans="1:25" ht="15.6">
      <c r="A27" s="62">
        <v>40743</v>
      </c>
      <c r="B27" s="62"/>
      <c r="C27" s="1">
        <v>540</v>
      </c>
      <c r="D27" s="1">
        <v>600</v>
      </c>
      <c r="E27" s="28">
        <v>760</v>
      </c>
      <c r="F27" s="28">
        <v>900</v>
      </c>
      <c r="G27" s="1">
        <v>750</v>
      </c>
      <c r="I27" s="66">
        <v>42234</v>
      </c>
      <c r="J27" s="66"/>
      <c r="K27" s="20">
        <v>310</v>
      </c>
      <c r="L27" s="20">
        <v>680</v>
      </c>
      <c r="M27" s="20">
        <v>680</v>
      </c>
      <c r="N27" s="20">
        <v>680</v>
      </c>
      <c r="O27" s="20">
        <v>820</v>
      </c>
      <c r="P27" s="20">
        <v>480</v>
      </c>
      <c r="Q27" s="17"/>
      <c r="R27" s="69">
        <v>40757</v>
      </c>
      <c r="S27" s="70"/>
      <c r="T27" s="34">
        <v>520</v>
      </c>
      <c r="U27" s="34">
        <v>740</v>
      </c>
      <c r="V27" s="34">
        <v>800</v>
      </c>
      <c r="W27" s="34">
        <v>840</v>
      </c>
      <c r="X27" s="34">
        <v>840</v>
      </c>
      <c r="Y27" s="34">
        <v>800</v>
      </c>
    </row>
    <row r="28" spans="1:25" ht="15.6">
      <c r="A28" s="59">
        <v>40176</v>
      </c>
      <c r="B28" s="60"/>
      <c r="C28" s="1">
        <v>540</v>
      </c>
      <c r="D28" s="1">
        <v>780</v>
      </c>
      <c r="E28" s="28">
        <v>900</v>
      </c>
      <c r="F28" s="28">
        <v>900</v>
      </c>
      <c r="G28" s="1">
        <v>840</v>
      </c>
      <c r="I28" s="46" t="s">
        <v>13</v>
      </c>
      <c r="J28" s="46"/>
      <c r="K28" s="14">
        <v>682</v>
      </c>
      <c r="L28" s="14">
        <v>825</v>
      </c>
      <c r="M28" s="14">
        <v>817</v>
      </c>
      <c r="N28" s="14">
        <v>865</v>
      </c>
      <c r="O28" s="14">
        <v>893</v>
      </c>
      <c r="P28" s="14">
        <v>584</v>
      </c>
      <c r="Q28" s="17"/>
      <c r="R28" s="46" t="s">
        <v>13</v>
      </c>
      <c r="S28" s="46"/>
      <c r="T28" s="40">
        <f t="shared" ref="T28:Y28" si="6">AVERAGE(T23:T27)</f>
        <v>632</v>
      </c>
      <c r="U28" s="40">
        <f t="shared" si="6"/>
        <v>812</v>
      </c>
      <c r="V28" s="40">
        <f t="shared" si="6"/>
        <v>908</v>
      </c>
      <c r="W28" s="40">
        <f t="shared" si="6"/>
        <v>944</v>
      </c>
      <c r="X28" s="40">
        <f t="shared" si="6"/>
        <v>1028</v>
      </c>
      <c r="Y28" s="40">
        <f t="shared" si="6"/>
        <v>948</v>
      </c>
    </row>
    <row r="29" spans="1:25" ht="15.6">
      <c r="A29" s="59" t="s">
        <v>13</v>
      </c>
      <c r="B29" s="60"/>
      <c r="C29" s="29">
        <f t="shared" ref="C29:G29" si="7">AVERAGE(C23:C28)</f>
        <v>428.33333333333331</v>
      </c>
      <c r="D29" s="29">
        <f t="shared" si="7"/>
        <v>706.66666666666663</v>
      </c>
      <c r="E29" s="29">
        <f t="shared" si="7"/>
        <v>863.33333333333337</v>
      </c>
      <c r="F29" s="29">
        <f t="shared" si="7"/>
        <v>950</v>
      </c>
      <c r="G29" s="29">
        <f t="shared" si="7"/>
        <v>811.66666666666663</v>
      </c>
      <c r="I29" s="71" t="s">
        <v>14</v>
      </c>
      <c r="J29" s="46"/>
      <c r="K29" s="15">
        <v>215.68495543268659</v>
      </c>
      <c r="L29" s="15">
        <v>148.07092894960846</v>
      </c>
      <c r="M29" s="15">
        <v>141.22676800097071</v>
      </c>
      <c r="N29" s="15">
        <v>137.93114224133723</v>
      </c>
      <c r="O29" s="15">
        <v>99.974996874218505</v>
      </c>
      <c r="P29" s="15">
        <v>100.39920318408906</v>
      </c>
      <c r="Q29" s="17"/>
      <c r="R29" s="71" t="s">
        <v>14</v>
      </c>
      <c r="S29" s="46"/>
      <c r="T29" s="41">
        <f t="shared" ref="T29:Y29" si="8">STDEV(T23:T27)</f>
        <v>123.77398757412641</v>
      </c>
      <c r="U29" s="41">
        <f t="shared" si="8"/>
        <v>43.81780460041329</v>
      </c>
      <c r="V29" s="41">
        <f t="shared" si="8"/>
        <v>64.187226143524853</v>
      </c>
      <c r="W29" s="41">
        <f t="shared" si="8"/>
        <v>65.421708935184498</v>
      </c>
      <c r="X29" s="41">
        <f t="shared" si="8"/>
        <v>113.66617790706258</v>
      </c>
      <c r="Y29" s="41">
        <f t="shared" si="8"/>
        <v>124.57929201917949</v>
      </c>
    </row>
    <row r="30" spans="1:25" ht="15.6">
      <c r="A30" s="61" t="s">
        <v>14</v>
      </c>
      <c r="B30" s="46"/>
      <c r="C30" s="30">
        <f t="shared" ref="C30:G30" si="9">STDEV(C23:C28)</f>
        <v>158.54547192104431</v>
      </c>
      <c r="D30" s="30">
        <f t="shared" si="9"/>
        <v>105.57777543908897</v>
      </c>
      <c r="E30" s="30">
        <f t="shared" si="9"/>
        <v>88.919439194512492</v>
      </c>
      <c r="F30" s="30">
        <f t="shared" si="9"/>
        <v>83.66600265340756</v>
      </c>
      <c r="G30" s="30">
        <f t="shared" si="9"/>
        <v>52.313159593611793</v>
      </c>
      <c r="I30" s="46" t="s">
        <v>16</v>
      </c>
      <c r="J30" s="46"/>
      <c r="K30" s="14">
        <v>96.45724441429995</v>
      </c>
      <c r="L30" s="14">
        <v>66.219332524573204</v>
      </c>
      <c r="M30" s="14">
        <v>63.158530698552518</v>
      </c>
      <c r="N30" s="14">
        <v>61.684682053164543</v>
      </c>
      <c r="O30" s="14">
        <v>44.710177812216308</v>
      </c>
      <c r="P30" s="14">
        <v>44.899888641287291</v>
      </c>
      <c r="Q30" s="17"/>
      <c r="R30" s="46" t="s">
        <v>16</v>
      </c>
      <c r="S30" s="46"/>
      <c r="T30" s="40">
        <f t="shared" ref="T30:Y30" si="10">T29/SQRT(5)</f>
        <v>55.353410012392182</v>
      </c>
      <c r="U30" s="40">
        <f t="shared" si="10"/>
        <v>19.595917942265423</v>
      </c>
      <c r="V30" s="40">
        <f t="shared" si="10"/>
        <v>28.705400188814647</v>
      </c>
      <c r="W30" s="40">
        <f t="shared" si="10"/>
        <v>29.257477676655583</v>
      </c>
      <c r="X30" s="40">
        <f t="shared" si="10"/>
        <v>50.833060108555337</v>
      </c>
      <c r="Y30" s="40">
        <f t="shared" si="10"/>
        <v>55.71355310873647</v>
      </c>
    </row>
    <row r="31" spans="1:25" ht="15.6">
      <c r="A31" s="52" t="s">
        <v>15</v>
      </c>
      <c r="B31" s="53"/>
      <c r="C31" s="29">
        <f>C30/SQRT(6)</f>
        <v>64.725917872552742</v>
      </c>
      <c r="D31" s="29">
        <f t="shared" ref="D31:G31" si="11">D30/SQRT(6)</f>
        <v>43.101946333985701</v>
      </c>
      <c r="E31" s="29">
        <f t="shared" si="11"/>
        <v>36.301209040165148</v>
      </c>
      <c r="F31" s="29">
        <f t="shared" si="11"/>
        <v>34.156502553198663</v>
      </c>
      <c r="G31" s="29">
        <f t="shared" si="11"/>
        <v>21.356757972855252</v>
      </c>
      <c r="I31" s="72" t="s">
        <v>11</v>
      </c>
      <c r="J31" s="49" t="s">
        <v>6</v>
      </c>
      <c r="K31" s="38"/>
      <c r="L31" s="26">
        <v>0.10595529750179433</v>
      </c>
      <c r="M31" s="26">
        <v>0.12085977980866451</v>
      </c>
      <c r="N31" s="26">
        <v>3.7776334897444377E-2</v>
      </c>
      <c r="O31" s="26">
        <v>6.5047180266672375E-2</v>
      </c>
      <c r="P31" s="26">
        <v>0.31888621444751636</v>
      </c>
      <c r="Q31" s="17"/>
      <c r="R31" s="72" t="s">
        <v>11</v>
      </c>
      <c r="S31" s="49" t="s">
        <v>6</v>
      </c>
      <c r="T31" s="3"/>
      <c r="U31" s="3">
        <f>TTEST(U23:U27,T23:T27,2,1)</f>
        <v>2.074011772339682E-2</v>
      </c>
      <c r="V31" s="3">
        <f>TTEST(V23:V27,T23:T27,2,1)</f>
        <v>4.2246983995386702E-3</v>
      </c>
      <c r="W31" s="3">
        <f>TTEST(W23:W27,T23:T27,2,1)</f>
        <v>1.945011317278988E-3</v>
      </c>
      <c r="X31" s="3">
        <f>TTEST(X23:X27,T23:T27,2,1)</f>
        <v>1.7232710125008291E-3</v>
      </c>
      <c r="Y31" s="3">
        <f>TTEST(Y23:Y27,T23:T27,2,1)</f>
        <v>2.3095118226021609E-2</v>
      </c>
    </row>
    <row r="32" spans="1:25" ht="15.6">
      <c r="A32" s="72" t="s">
        <v>11</v>
      </c>
      <c r="B32" s="54" t="s">
        <v>6</v>
      </c>
      <c r="C32" s="22"/>
      <c r="D32" s="31">
        <f>TTEST(D23:D28,C23:C28,2,1)</f>
        <v>2.7192846366144679E-3</v>
      </c>
      <c r="E32" s="31">
        <f>TTEST(E23:E28,C23:C28,2,1)</f>
        <v>6.9465708671513074E-4</v>
      </c>
      <c r="F32" s="31">
        <f>TTEST(F23:F28,C23:C28,2,1)</f>
        <v>8.3123266051293059E-4</v>
      </c>
      <c r="G32" s="31">
        <f>TTEST(G23:G28,C23:C28,2,1)</f>
        <v>4.174758612497575E-3</v>
      </c>
      <c r="I32" s="72"/>
      <c r="J32" s="49"/>
      <c r="K32" s="38"/>
      <c r="L32" s="39"/>
      <c r="M32" s="39"/>
      <c r="N32" s="25" t="s">
        <v>7</v>
      </c>
      <c r="O32" s="39"/>
      <c r="P32" s="39"/>
      <c r="Q32" s="17"/>
      <c r="R32" s="72"/>
      <c r="S32" s="49"/>
      <c r="T32" s="37"/>
      <c r="U32" s="36" t="s">
        <v>7</v>
      </c>
      <c r="V32" s="35" t="s">
        <v>8</v>
      </c>
      <c r="W32" s="35" t="s">
        <v>8</v>
      </c>
      <c r="X32" s="35" t="s">
        <v>8</v>
      </c>
      <c r="Y32" s="36" t="s">
        <v>7</v>
      </c>
    </row>
    <row r="33" spans="1:25" ht="15.6">
      <c r="A33" s="72"/>
      <c r="B33" s="49"/>
      <c r="C33" s="20"/>
      <c r="D33" s="25" t="s">
        <v>8</v>
      </c>
      <c r="E33" s="25" t="s">
        <v>17</v>
      </c>
      <c r="F33" s="25" t="s">
        <v>17</v>
      </c>
      <c r="G33" s="25" t="s">
        <v>8</v>
      </c>
      <c r="I33" s="65" t="s">
        <v>12</v>
      </c>
      <c r="J33" s="54" t="s">
        <v>6</v>
      </c>
      <c r="K33" s="19">
        <v>0.14073239491921002</v>
      </c>
      <c r="L33" s="42">
        <v>0.2463769205212557</v>
      </c>
      <c r="M33" s="42">
        <v>0.56057407896792022</v>
      </c>
      <c r="N33" s="42">
        <v>0.94026436907834898</v>
      </c>
      <c r="O33" s="42">
        <v>0.83279682501330354</v>
      </c>
      <c r="P33" s="42">
        <v>0.22740916497588906</v>
      </c>
      <c r="Q33" s="17"/>
      <c r="R33" s="65" t="s">
        <v>12</v>
      </c>
      <c r="S33" s="54" t="s">
        <v>6</v>
      </c>
      <c r="T33" s="19">
        <v>0.12171283659339241</v>
      </c>
      <c r="U33" s="42">
        <v>0.43720812172618828</v>
      </c>
      <c r="V33" s="42">
        <v>0.78356679889570957</v>
      </c>
      <c r="W33" s="42">
        <v>0.30843926729965088</v>
      </c>
      <c r="X33" s="42">
        <v>0.72943431092251998</v>
      </c>
      <c r="Y33" s="42">
        <v>0.34404060514755663</v>
      </c>
    </row>
    <row r="34" spans="1:25" ht="31.5" customHeight="1">
      <c r="A34" s="72" t="s">
        <v>12</v>
      </c>
      <c r="B34" s="49" t="s">
        <v>6</v>
      </c>
      <c r="C34" s="20">
        <f>TTEST(C23:C28,C5:C10,2,2)</f>
        <v>0.8798101650628134</v>
      </c>
      <c r="D34" s="20">
        <f t="shared" ref="D34:G34" si="12">TTEST(D23:D28,D5:D10,2,2)</f>
        <v>4.8840573656156558E-2</v>
      </c>
      <c r="E34" s="20">
        <f t="shared" si="12"/>
        <v>6.4925203655389438E-2</v>
      </c>
      <c r="F34" s="20">
        <f t="shared" si="12"/>
        <v>0.13024734809532945</v>
      </c>
      <c r="G34" s="20">
        <f t="shared" si="12"/>
        <v>0.34477166567124129</v>
      </c>
      <c r="I34" s="48"/>
      <c r="J34" s="49"/>
      <c r="K34" s="7"/>
      <c r="L34" s="20"/>
      <c r="M34" s="20"/>
      <c r="N34" s="20"/>
      <c r="O34" s="20"/>
      <c r="P34" s="20"/>
      <c r="Q34" s="17"/>
      <c r="R34" s="48"/>
      <c r="S34" s="49"/>
      <c r="T34" s="7"/>
      <c r="U34" s="20"/>
      <c r="V34" s="20"/>
      <c r="W34" s="20"/>
      <c r="X34" s="20"/>
      <c r="Y34" s="20"/>
    </row>
    <row r="35" spans="1:25" ht="15.6">
      <c r="A35" s="72"/>
      <c r="B35" s="49"/>
      <c r="C35" s="20"/>
      <c r="D35" s="33"/>
      <c r="E35" s="20"/>
      <c r="F35" s="20"/>
      <c r="G35" s="20"/>
    </row>
    <row r="36" spans="1:25" ht="15.6">
      <c r="R36" s="8"/>
    </row>
    <row r="37" spans="1:25" ht="15.6">
      <c r="I37" s="5"/>
      <c r="R37" s="8"/>
    </row>
    <row r="38" spans="1:25">
      <c r="I38" s="5"/>
    </row>
    <row r="39" spans="1:25">
      <c r="I39" s="5"/>
    </row>
    <row r="40" spans="1:25">
      <c r="I40" s="5"/>
    </row>
    <row r="41" spans="1:25">
      <c r="I41" s="5"/>
    </row>
    <row r="42" spans="1:25">
      <c r="I42" s="5"/>
    </row>
  </sheetData>
  <mergeCells count="98">
    <mergeCell ref="A1:G1"/>
    <mergeCell ref="A19:G19"/>
    <mergeCell ref="I1:P1"/>
    <mergeCell ref="I19:P19"/>
    <mergeCell ref="R1:Y1"/>
    <mergeCell ref="R19:Y19"/>
    <mergeCell ref="A30:B30"/>
    <mergeCell ref="I30:J30"/>
    <mergeCell ref="R30:S30"/>
    <mergeCell ref="A31:B31"/>
    <mergeCell ref="I31:I32"/>
    <mergeCell ref="J31:J32"/>
    <mergeCell ref="R31:R32"/>
    <mergeCell ref="S31:S32"/>
    <mergeCell ref="A32:A33"/>
    <mergeCell ref="B32:B33"/>
    <mergeCell ref="I33:I34"/>
    <mergeCell ref="J33:J34"/>
    <mergeCell ref="R33:R34"/>
    <mergeCell ref="S33:S34"/>
    <mergeCell ref="A34:A35"/>
    <mergeCell ref="B34:B35"/>
    <mergeCell ref="A28:B28"/>
    <mergeCell ref="I28:J28"/>
    <mergeCell ref="R28:S28"/>
    <mergeCell ref="A29:B29"/>
    <mergeCell ref="I29:J29"/>
    <mergeCell ref="R29:S29"/>
    <mergeCell ref="A26:B26"/>
    <mergeCell ref="I26:J26"/>
    <mergeCell ref="R26:S26"/>
    <mergeCell ref="A27:B27"/>
    <mergeCell ref="I27:J27"/>
    <mergeCell ref="R27:S27"/>
    <mergeCell ref="A24:B24"/>
    <mergeCell ref="I24:J24"/>
    <mergeCell ref="R24:S24"/>
    <mergeCell ref="A25:B25"/>
    <mergeCell ref="I25:J25"/>
    <mergeCell ref="R25:S25"/>
    <mergeCell ref="A22:B22"/>
    <mergeCell ref="I22:J22"/>
    <mergeCell ref="R22:S22"/>
    <mergeCell ref="A23:B23"/>
    <mergeCell ref="I23:J23"/>
    <mergeCell ref="R23:S23"/>
    <mergeCell ref="A20:G20"/>
    <mergeCell ref="I20:P20"/>
    <mergeCell ref="R20:Y20"/>
    <mergeCell ref="A21:C21"/>
    <mergeCell ref="I21:K21"/>
    <mergeCell ref="R21:T21"/>
    <mergeCell ref="U21:Y21"/>
    <mergeCell ref="L21:P21"/>
    <mergeCell ref="D21:G21"/>
    <mergeCell ref="A12:B12"/>
    <mergeCell ref="I12:J12"/>
    <mergeCell ref="R12:S12"/>
    <mergeCell ref="A13:B13"/>
    <mergeCell ref="I13:I14"/>
    <mergeCell ref="J13:J14"/>
    <mergeCell ref="R13:R14"/>
    <mergeCell ref="S13:S14"/>
    <mergeCell ref="A14:A15"/>
    <mergeCell ref="B14:B15"/>
    <mergeCell ref="A10:B10"/>
    <mergeCell ref="I10:J10"/>
    <mergeCell ref="R10:S10"/>
    <mergeCell ref="A11:B11"/>
    <mergeCell ref="I11:J11"/>
    <mergeCell ref="R11:S11"/>
    <mergeCell ref="A8:B8"/>
    <mergeCell ref="I8:J8"/>
    <mergeCell ref="R8:S8"/>
    <mergeCell ref="A9:B9"/>
    <mergeCell ref="I9:J9"/>
    <mergeCell ref="R9:S9"/>
    <mergeCell ref="A6:B6"/>
    <mergeCell ref="I6:J6"/>
    <mergeCell ref="R6:S6"/>
    <mergeCell ref="A7:B7"/>
    <mergeCell ref="I7:J7"/>
    <mergeCell ref="R7:S7"/>
    <mergeCell ref="A4:B4"/>
    <mergeCell ref="I4:J4"/>
    <mergeCell ref="R4:S4"/>
    <mergeCell ref="A5:B5"/>
    <mergeCell ref="I5:J5"/>
    <mergeCell ref="R5:S5"/>
    <mergeCell ref="A2:G2"/>
    <mergeCell ref="I2:P2"/>
    <mergeCell ref="R2:Y2"/>
    <mergeCell ref="A3:C3"/>
    <mergeCell ref="I3:K3"/>
    <mergeCell ref="R3:T3"/>
    <mergeCell ref="D3:G3"/>
    <mergeCell ref="L3:P3"/>
    <mergeCell ref="U3:Y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ACTH</vt:lpstr>
      <vt:lpstr>CORTISOL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2022-09-16T07:26:23Z</dcterms:modified>
</cp:coreProperties>
</file>